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F:\seance-assemblee-de-corse\rapports\decembre\"/>
    </mc:Choice>
  </mc:AlternateContent>
  <bookViews>
    <workbookView xWindow="0" yWindow="0" windowWidth="28800" windowHeight="11835"/>
  </bookViews>
  <sheets>
    <sheet name="Feuil1 (2)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52" i="2" l="1"/>
  <c r="M152" i="2"/>
  <c r="L152" i="2"/>
  <c r="K152" i="2"/>
  <c r="H152" i="2"/>
  <c r="G152" i="2"/>
  <c r="F152" i="2"/>
  <c r="E152" i="2"/>
  <c r="D152" i="2"/>
  <c r="J151" i="2"/>
  <c r="J152" i="2"/>
  <c r="N147" i="2"/>
  <c r="M147" i="2"/>
  <c r="L147" i="2"/>
  <c r="K147" i="2"/>
  <c r="J147" i="2"/>
  <c r="I147" i="2"/>
  <c r="H147" i="2"/>
  <c r="G147" i="2"/>
  <c r="F147" i="2"/>
  <c r="E147" i="2"/>
  <c r="N115" i="2"/>
  <c r="M115" i="2"/>
  <c r="L115" i="2"/>
  <c r="K115" i="2"/>
  <c r="J115" i="2"/>
  <c r="G115" i="2"/>
  <c r="F115" i="2"/>
  <c r="E115" i="2"/>
  <c r="D115" i="2"/>
  <c r="L91" i="2"/>
  <c r="K91" i="2"/>
  <c r="J91" i="2"/>
  <c r="I91" i="2"/>
  <c r="H91" i="2"/>
  <c r="G91" i="2"/>
  <c r="F91" i="2"/>
  <c r="E91" i="2"/>
  <c r="D91" i="2"/>
  <c r="C91" i="2"/>
  <c r="N61" i="2"/>
  <c r="M61" i="2"/>
  <c r="L61" i="2"/>
  <c r="K61" i="2"/>
  <c r="G61" i="2"/>
  <c r="G62" i="2"/>
  <c r="F61" i="2"/>
  <c r="E61" i="2"/>
  <c r="D61" i="2"/>
  <c r="C61" i="2"/>
  <c r="J49" i="2"/>
  <c r="J61" i="2"/>
  <c r="J62" i="2"/>
  <c r="N46" i="2"/>
  <c r="M46" i="2"/>
  <c r="L46" i="2"/>
  <c r="K46" i="2"/>
  <c r="H46" i="2"/>
  <c r="G46" i="2"/>
  <c r="F46" i="2"/>
  <c r="E46" i="2"/>
  <c r="D46" i="2"/>
  <c r="C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N13" i="2"/>
  <c r="M13" i="2"/>
  <c r="L13" i="2"/>
  <c r="K13" i="2"/>
  <c r="I13" i="2"/>
  <c r="H13" i="2"/>
  <c r="G13" i="2"/>
  <c r="F13" i="2"/>
  <c r="E13" i="2"/>
  <c r="D13" i="2"/>
  <c r="C13" i="2"/>
  <c r="J12" i="2"/>
  <c r="J13" i="2"/>
  <c r="C62" i="2"/>
  <c r="K62" i="2"/>
  <c r="J46" i="2"/>
  <c r="M62" i="2"/>
</calcChain>
</file>

<file path=xl/sharedStrings.xml><?xml version="1.0" encoding="utf-8"?>
<sst xmlns="http://schemas.openxmlformats.org/spreadsheetml/2006/main" count="254" uniqueCount="82">
  <si>
    <t>FORMATIONS</t>
  </si>
  <si>
    <t xml:space="preserve">LIEUX </t>
  </si>
  <si>
    <t xml:space="preserve">EFFECTIF </t>
  </si>
  <si>
    <t>BUDGET DE LA FORMATION</t>
  </si>
  <si>
    <t>SUBVENTION CDC</t>
  </si>
  <si>
    <t>Participations auditeurs estimées</t>
  </si>
  <si>
    <t>Autres (FF)</t>
  </si>
  <si>
    <t>Charges de personnel</t>
  </si>
  <si>
    <t>FNCTNT EQPT</t>
  </si>
  <si>
    <t>RECETTES</t>
  </si>
  <si>
    <t>DEPENSES PROPRES  A LA FORMATION</t>
  </si>
  <si>
    <t>CHARGES FIXES</t>
  </si>
  <si>
    <t>Typologie 3</t>
  </si>
  <si>
    <t>Typologie 4</t>
  </si>
  <si>
    <t>Formation à distance</t>
  </si>
  <si>
    <t>TOTAL</t>
  </si>
  <si>
    <t>PREVISIONNEL PARCOURS GERONTOLOGIE</t>
  </si>
  <si>
    <t>NBRE D'HEURES  hors sessions d'examen</t>
  </si>
  <si>
    <t>Coordination : équipe pédagogique établissements professionnels formés</t>
  </si>
  <si>
    <t>BASTIA</t>
  </si>
  <si>
    <t>Visite de structure pro. 2B</t>
  </si>
  <si>
    <t>Visite de structure pro. 2A</t>
  </si>
  <si>
    <t>Mutualisation de fin de parcours de formation</t>
  </si>
  <si>
    <t>PREVISIONNEL PARCOURS GESTIONNAIRE DE LA PAYE UE dipensées en présentiel</t>
  </si>
  <si>
    <t>Licences logiciel</t>
  </si>
  <si>
    <t>Parcours G Paye</t>
  </si>
  <si>
    <t>PREVISIONNEL TYPOLOGIE 2 : UE modularisées</t>
  </si>
  <si>
    <t xml:space="preserve"> BASTIA</t>
  </si>
  <si>
    <t>PREVISIONNEL TYPOLOGIE 2 : UE d'application</t>
  </si>
  <si>
    <t>UA 131 maniement de logiciels comptables CFA 010</t>
  </si>
  <si>
    <t>UA 131 maniement de logiciels comptables CFA 030</t>
  </si>
  <si>
    <t>Licences d'usage : installation</t>
  </si>
  <si>
    <t xml:space="preserve">  BASTIA</t>
  </si>
  <si>
    <t>PREVISIONNEL TYPOLOGIE 3 : expérimentation UE en modalités hybride renforcée en local</t>
  </si>
  <si>
    <t>Coordination: expérimentation UEV 113UEV 114</t>
  </si>
  <si>
    <t>Modalité hybride Cnam + sessions de formation en présentiel CORTE</t>
  </si>
  <si>
    <t>Modalité hybride Cnam + sessions de tutorat en présentiel  BASTIA</t>
  </si>
  <si>
    <t>PREVISIONNEL TYPOLOGIE 4 : Parcours individuels INTEC &amp; FOD</t>
  </si>
  <si>
    <t>OFFRE DE FORMATION 2018/2019 CNAM</t>
  </si>
  <si>
    <r>
      <rPr>
        <b/>
        <sz val="9"/>
        <color rgb="FF0070C0"/>
        <rFont val="Calibri"/>
        <family val="2"/>
        <scheme val="minor"/>
      </rPr>
      <t>Typologie 1</t>
    </r>
    <r>
      <rPr>
        <sz val="9"/>
        <color theme="1"/>
        <rFont val="Calibri"/>
        <family val="2"/>
        <scheme val="minor"/>
      </rPr>
      <t xml:space="preserve"> parcours gérontologie</t>
    </r>
  </si>
  <si>
    <r>
      <rPr>
        <b/>
        <sz val="9"/>
        <color rgb="FF0070C0"/>
        <rFont val="Calibri"/>
        <family val="2"/>
        <scheme val="minor"/>
      </rPr>
      <t>Typologie 1</t>
    </r>
    <r>
      <rPr>
        <sz val="9"/>
        <color theme="1"/>
        <rFont val="Calibri"/>
        <family val="2"/>
        <scheme val="minor"/>
      </rPr>
      <t xml:space="preserve"> parcours G Paye: partie UE en mode présentiel</t>
    </r>
  </si>
  <si>
    <r>
      <rPr>
        <b/>
        <sz val="9"/>
        <color rgb="FF0070C0"/>
        <rFont val="Calibri"/>
        <family val="2"/>
        <scheme val="minor"/>
      </rPr>
      <t>Typologie 2</t>
    </r>
    <r>
      <rPr>
        <sz val="9"/>
        <color theme="1"/>
        <rFont val="Calibri"/>
        <family val="2"/>
        <scheme val="minor"/>
      </rPr>
      <t xml:space="preserve"> UE modularisées</t>
    </r>
  </si>
  <si>
    <r>
      <rPr>
        <b/>
        <sz val="9"/>
        <color rgb="FF0070C0"/>
        <rFont val="Calibri"/>
        <family val="2"/>
        <scheme val="minor"/>
      </rPr>
      <t>Typologie 2</t>
    </r>
    <r>
      <rPr>
        <sz val="9"/>
        <color theme="1"/>
        <rFont val="Calibri"/>
        <family val="2"/>
        <scheme val="minor"/>
      </rPr>
      <t xml:space="preserve"> UA</t>
    </r>
  </si>
  <si>
    <t>CFA 010:  comptabilité et gestion de l'entreprise</t>
  </si>
  <si>
    <t xml:space="preserve">CFA 030 : comptabilité organisation et gestion </t>
  </si>
  <si>
    <t>DRS 003 : droit social bases du droit du travail</t>
  </si>
  <si>
    <t>TET 009 : bases et outils de gestion de l'entreprise</t>
  </si>
  <si>
    <t>RSX 101 : réseaux et télécommunications</t>
  </si>
  <si>
    <t>FAD 130 (6 crédits) formaliser élaborer et communiquer l'expérience</t>
  </si>
  <si>
    <t>UEV 113 (6 crédits) : organisation de l'espace rural I</t>
  </si>
  <si>
    <t>UEV 114 (6 crédits) : organisation de l'espace rural II</t>
  </si>
  <si>
    <t>DRS 101 droit du travail relations individuelles</t>
  </si>
  <si>
    <t>DRA 002 : initiation aux techniques juridiques fondamentales</t>
  </si>
  <si>
    <t>DSY 005 : organisation du travail et des activités</t>
  </si>
  <si>
    <t>DF1 concourir à l'élaboration et à la mise œuvre du projet individualisé dans le respect de la personne</t>
  </si>
  <si>
    <t>DF2 : aider et soutenir les personnes dans les actes de la vie quotidienne en tenant compte de leurs besoins et de leur degré d'autonomie</t>
  </si>
  <si>
    <t>DF3 : mettre en place des activités de simulation sociale et cognitive en lien notamment avec les psychomotriciens, ergothérapeutes ou psychologues</t>
  </si>
  <si>
    <t>DF4 : comprendre et interpréter les principaux paramètres liés à l'état de santé</t>
  </si>
  <si>
    <t>DF5 : réaliser des soins quotidiens en utilisant les techniques appropriées</t>
  </si>
  <si>
    <t>DRS 101 proposée en modalité hybride renforcée</t>
  </si>
  <si>
    <t>DRS 101: droit du travail relations individuelles</t>
  </si>
  <si>
    <t>FPG 104 : gestion de paye</t>
  </si>
  <si>
    <t>FPG 115 : gestion de paye approfondissement</t>
  </si>
  <si>
    <t>FPG 116 : pratique des logiciels de gestion de la paie</t>
  </si>
  <si>
    <t>FPG 117 : les techniques de base de l'audit social</t>
  </si>
  <si>
    <t>UERH : rapport d'activité</t>
  </si>
  <si>
    <t>UA 181 sessions pratiques de maniements de logiciels</t>
  </si>
  <si>
    <t xml:space="preserve">SEC 100 : Sécurisation d’un parc informatique d’une PME </t>
  </si>
  <si>
    <t xml:space="preserve">UEV 241: certificat de spécialisation innovations territoriales, politiques numériques et open data
</t>
  </si>
  <si>
    <t>DRF 100 : principes généraux de fiscalité des entreprises</t>
  </si>
  <si>
    <t>DNF 100 : ouverture au monde numérique</t>
  </si>
  <si>
    <r>
      <t>Coordination: expérimentation</t>
    </r>
    <r>
      <rPr>
        <b/>
        <sz val="9"/>
        <color rgb="FFFF0000"/>
        <rFont val="Calibri"/>
        <scheme val="minor"/>
      </rPr>
      <t xml:space="preserve">  </t>
    </r>
    <r>
      <rPr>
        <b/>
        <sz val="9"/>
        <color theme="1"/>
        <rFont val="Calibri"/>
        <family val="2"/>
        <scheme val="minor"/>
      </rPr>
      <t xml:space="preserve"> </t>
    </r>
  </si>
  <si>
    <t>NBRE D'HEURES  d'accompagnement</t>
  </si>
  <si>
    <t xml:space="preserve">INTEC &amp; FOD  : Parcours individuels labellisés Cnam : Parcours individuels INTEC Institut National des Techniques Economiques et Comptables ; Parcours FOD individuels : règlements spécifiques aux UE FOD des centres Cnam développeurs. </t>
  </si>
  <si>
    <t>Aiacciu Bastia</t>
  </si>
  <si>
    <t>Aiacciu</t>
  </si>
  <si>
    <t>Modalité hybride Cnam + sessions de tutorat en présentiel  Aiacciu</t>
  </si>
  <si>
    <t>Modalité hybride Cnam + sessions de formation en présentiel CORTI</t>
  </si>
  <si>
    <t>Aiacciu  BASTIA</t>
  </si>
  <si>
    <t>Corti</t>
  </si>
  <si>
    <t>AIACCIU Bastia CORTI</t>
  </si>
  <si>
    <t>SUBVENTION CdC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</si>
</sst>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#,##0\ &quot;€&quot;;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\ &quot;€&quot;_-;\-* #,##0\ &quot;€&quot;_-;_-* &quot;-&quot;??\ &quot;€&quot;_-;_-@_-"/>
    <numFmt numFmtId="166" formatCode="_-* #,##0.0\ &quot;€&quot;_-;\-* #,##0.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9"/>
      <color rgb="FFFF0000"/>
      <name val="Calibri"/>
      <scheme val="minor"/>
    </font>
    <font>
      <b/>
      <sz val="8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2" fillId="0" borderId="0" xfId="0" applyFont="1"/>
    <xf numFmtId="0" fontId="5" fillId="0" borderId="10" xfId="0" applyFont="1" applyFill="1" applyBorder="1" applyAlignment="1">
      <alignment vertical="center" wrapText="1"/>
    </xf>
    <xf numFmtId="164" fontId="0" fillId="0" borderId="0" xfId="0" applyNumberFormat="1"/>
    <xf numFmtId="0" fontId="0" fillId="0" borderId="11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65" fontId="0" fillId="0" borderId="0" xfId="0" applyNumberFormat="1"/>
    <xf numFmtId="0" fontId="2" fillId="0" borderId="2" xfId="0" applyFont="1" applyBorder="1" applyAlignment="1">
      <alignment horizontal="center" vertical="center"/>
    </xf>
    <xf numFmtId="165" fontId="0" fillId="0" borderId="0" xfId="2" applyNumberFormat="1" applyFont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1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5" fontId="10" fillId="2" borderId="1" xfId="2" applyNumberFormat="1" applyFont="1" applyFill="1" applyBorder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0" fillId="0" borderId="0" xfId="0" applyFont="1" applyAlignment="1">
      <alignment vertical="center"/>
    </xf>
    <xf numFmtId="166" fontId="10" fillId="2" borderId="1" xfId="2" applyNumberFormat="1" applyFont="1" applyFill="1" applyBorder="1"/>
    <xf numFmtId="165" fontId="5" fillId="0" borderId="2" xfId="2" applyNumberFormat="1" applyFont="1" applyBorder="1"/>
    <xf numFmtId="165" fontId="5" fillId="0" borderId="6" xfId="2" applyNumberFormat="1" applyFont="1" applyBorder="1"/>
    <xf numFmtId="165" fontId="5" fillId="0" borderId="1" xfId="2" applyNumberFormat="1" applyFont="1" applyBorder="1"/>
    <xf numFmtId="0" fontId="6" fillId="0" borderId="0" xfId="0" applyFont="1" applyBorder="1" applyAlignment="1"/>
    <xf numFmtId="0" fontId="6" fillId="0" borderId="1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164" fontId="5" fillId="0" borderId="1" xfId="1" applyNumberFormat="1" applyFont="1" applyBorder="1"/>
    <xf numFmtId="0" fontId="5" fillId="0" borderId="1" xfId="0" applyFont="1" applyBorder="1"/>
    <xf numFmtId="165" fontId="17" fillId="0" borderId="1" xfId="2" applyNumberFormat="1" applyFont="1" applyBorder="1"/>
    <xf numFmtId="164" fontId="5" fillId="0" borderId="2" xfId="1" applyNumberFormat="1" applyFont="1" applyBorder="1"/>
    <xf numFmtId="0" fontId="5" fillId="0" borderId="2" xfId="0" applyFont="1" applyBorder="1"/>
    <xf numFmtId="165" fontId="17" fillId="0" borderId="2" xfId="2" applyNumberFormat="1" applyFont="1" applyBorder="1"/>
    <xf numFmtId="5" fontId="5" fillId="0" borderId="2" xfId="2" applyNumberFormat="1" applyFont="1" applyBorder="1"/>
    <xf numFmtId="164" fontId="5" fillId="0" borderId="4" xfId="1" applyNumberFormat="1" applyFont="1" applyBorder="1"/>
    <xf numFmtId="0" fontId="5" fillId="0" borderId="4" xfId="0" applyFont="1" applyBorder="1"/>
    <xf numFmtId="165" fontId="5" fillId="0" borderId="4" xfId="2" applyNumberFormat="1" applyFont="1" applyBorder="1"/>
    <xf numFmtId="165" fontId="18" fillId="0" borderId="4" xfId="2" applyNumberFormat="1" applyFont="1" applyBorder="1"/>
    <xf numFmtId="164" fontId="5" fillId="0" borderId="7" xfId="1" applyNumberFormat="1" applyFont="1" applyBorder="1"/>
    <xf numFmtId="0" fontId="5" fillId="0" borderId="7" xfId="0" applyFont="1" applyBorder="1"/>
    <xf numFmtId="165" fontId="5" fillId="0" borderId="7" xfId="2" applyNumberFormat="1" applyFont="1" applyBorder="1"/>
    <xf numFmtId="165" fontId="17" fillId="0" borderId="7" xfId="2" applyNumberFormat="1" applyFont="1" applyBorder="1"/>
    <xf numFmtId="164" fontId="5" fillId="0" borderId="1" xfId="1" applyNumberFormat="1" applyFont="1" applyFill="1" applyBorder="1"/>
    <xf numFmtId="164" fontId="10" fillId="2" borderId="1" xfId="1" applyNumberFormat="1" applyFont="1" applyFill="1" applyBorder="1"/>
    <xf numFmtId="165" fontId="17" fillId="2" borderId="1" xfId="2" applyNumberFormat="1" applyFont="1" applyFill="1" applyBorder="1"/>
    <xf numFmtId="165" fontId="5" fillId="0" borderId="1" xfId="2" applyNumberFormat="1" applyFont="1" applyFill="1" applyBorder="1"/>
    <xf numFmtId="165" fontId="10" fillId="0" borderId="1" xfId="2" applyNumberFormat="1" applyFont="1" applyFill="1" applyBorder="1"/>
    <xf numFmtId="165" fontId="5" fillId="0" borderId="1" xfId="0" applyNumberFormat="1" applyFont="1" applyBorder="1"/>
    <xf numFmtId="0" fontId="10" fillId="2" borderId="1" xfId="1" applyNumberFormat="1" applyFont="1" applyFill="1" applyBorder="1"/>
    <xf numFmtId="165" fontId="18" fillId="0" borderId="1" xfId="2" applyNumberFormat="1" applyFont="1" applyBorder="1"/>
    <xf numFmtId="5" fontId="10" fillId="2" borderId="1" xfId="2" applyNumberFormat="1" applyFont="1" applyFill="1" applyBorder="1"/>
    <xf numFmtId="0" fontId="5" fillId="0" borderId="0" xfId="0" applyFont="1"/>
    <xf numFmtId="165" fontId="10" fillId="0" borderId="1" xfId="0" applyNumberFormat="1" applyFont="1" applyBorder="1"/>
    <xf numFmtId="164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5" fontId="5" fillId="0" borderId="1" xfId="2" applyNumberFormat="1" applyFont="1" applyBorder="1" applyAlignment="1">
      <alignment vertical="center"/>
    </xf>
    <xf numFmtId="165" fontId="17" fillId="0" borderId="1" xfId="2" applyNumberFormat="1" applyFon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5" fontId="5" fillId="0" borderId="2" xfId="2" applyNumberFormat="1" applyFont="1" applyBorder="1" applyAlignment="1">
      <alignment vertical="center"/>
    </xf>
    <xf numFmtId="165" fontId="17" fillId="0" borderId="2" xfId="2" applyNumberFormat="1" applyFont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165" fontId="5" fillId="0" borderId="1" xfId="2" applyNumberFormat="1" applyFont="1" applyBorder="1" applyAlignment="1">
      <alignment vertical="top"/>
    </xf>
    <xf numFmtId="165" fontId="17" fillId="0" borderId="1" xfId="2" applyNumberFormat="1" applyFont="1" applyBorder="1" applyAlignment="1">
      <alignment vertical="top"/>
    </xf>
    <xf numFmtId="164" fontId="10" fillId="2" borderId="1" xfId="1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5" fontId="17" fillId="2" borderId="1" xfId="2" applyNumberFormat="1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topLeftCell="E1" zoomScale="150" zoomScaleNormal="150" zoomScalePageLayoutView="150" workbookViewId="0">
      <selection activeCell="G3" sqref="G3"/>
    </sheetView>
  </sheetViews>
  <sheetFormatPr baseColWidth="10" defaultRowHeight="15" x14ac:dyDescent="0.25"/>
  <cols>
    <col min="1" max="1" width="28.85546875" customWidth="1"/>
    <col min="2" max="2" width="6.42578125" customWidth="1"/>
    <col min="3" max="3" width="7.42578125" customWidth="1"/>
    <col min="4" max="4" width="7.28515625" customWidth="1"/>
    <col min="5" max="5" width="7" customWidth="1"/>
    <col min="6" max="6" width="9.7109375" customWidth="1"/>
    <col min="7" max="7" width="11.140625" customWidth="1"/>
    <col min="8" max="8" width="9.42578125" customWidth="1"/>
    <col min="9" max="9" width="8.85546875" customWidth="1"/>
    <col min="10" max="10" width="10.7109375" customWidth="1"/>
    <col min="11" max="11" width="10.42578125" customWidth="1"/>
    <col min="12" max="12" width="9.42578125" customWidth="1"/>
    <col min="13" max="13" width="9.140625" customWidth="1"/>
    <col min="14" max="14" width="7.42578125" customWidth="1"/>
  </cols>
  <sheetData>
    <row r="1" spans="1:14" ht="15.75" thickBot="1" x14ac:dyDescent="0.3"/>
    <row r="2" spans="1:14" ht="43.5" customHeight="1" thickBot="1" x14ac:dyDescent="0.3">
      <c r="A2" s="93" t="s">
        <v>38</v>
      </c>
      <c r="B2" s="94"/>
      <c r="C2" s="94"/>
      <c r="D2" s="94"/>
      <c r="E2" s="94"/>
      <c r="F2" s="95"/>
      <c r="G2" s="96" t="s">
        <v>9</v>
      </c>
      <c r="H2" s="97"/>
      <c r="I2" s="97"/>
      <c r="J2" s="2"/>
      <c r="K2" s="98" t="s">
        <v>10</v>
      </c>
      <c r="L2" s="98"/>
      <c r="M2" s="97" t="s">
        <v>11</v>
      </c>
      <c r="N2" s="97"/>
    </row>
    <row r="3" spans="1:14" s="1" customFormat="1" ht="67.5" x14ac:dyDescent="0.2">
      <c r="A3" s="27" t="s">
        <v>0</v>
      </c>
      <c r="B3" s="28" t="s">
        <v>1</v>
      </c>
      <c r="C3" s="92" t="s">
        <v>17</v>
      </c>
      <c r="D3" s="92" t="s">
        <v>72</v>
      </c>
      <c r="E3" s="29" t="s">
        <v>2</v>
      </c>
      <c r="F3" s="91" t="s">
        <v>3</v>
      </c>
      <c r="G3" s="30" t="s">
        <v>81</v>
      </c>
      <c r="H3" s="31" t="s">
        <v>5</v>
      </c>
      <c r="I3" s="31" t="s">
        <v>6</v>
      </c>
      <c r="J3" s="31" t="s">
        <v>3</v>
      </c>
      <c r="K3" s="31" t="s">
        <v>7</v>
      </c>
      <c r="L3" s="31" t="s">
        <v>8</v>
      </c>
      <c r="M3" s="31" t="s">
        <v>7</v>
      </c>
      <c r="N3" s="31" t="s">
        <v>8</v>
      </c>
    </row>
    <row r="4" spans="1:14" ht="22.5" x14ac:dyDescent="0.25">
      <c r="A4" s="4" t="s">
        <v>39</v>
      </c>
      <c r="B4" s="7" t="s">
        <v>74</v>
      </c>
      <c r="C4" s="49">
        <v>300</v>
      </c>
      <c r="D4" s="50">
        <v>36</v>
      </c>
      <c r="E4" s="50">
        <v>16</v>
      </c>
      <c r="F4" s="45">
        <v>40975</v>
      </c>
      <c r="G4" s="51">
        <v>37775</v>
      </c>
      <c r="H4" s="45">
        <v>3200</v>
      </c>
      <c r="I4" s="50">
        <v>0</v>
      </c>
      <c r="J4" s="45">
        <v>40975</v>
      </c>
      <c r="K4" s="45">
        <v>21950</v>
      </c>
      <c r="L4" s="45">
        <v>1729</v>
      </c>
      <c r="M4" s="45">
        <v>10672</v>
      </c>
      <c r="N4" s="67">
        <v>6624</v>
      </c>
    </row>
    <row r="5" spans="1:14" ht="24.75" x14ac:dyDescent="0.25">
      <c r="A5" s="5" t="s">
        <v>40</v>
      </c>
      <c r="B5" s="7" t="s">
        <v>74</v>
      </c>
      <c r="C5" s="52">
        <v>408</v>
      </c>
      <c r="D5" s="53">
        <v>18</v>
      </c>
      <c r="E5" s="53">
        <v>16</v>
      </c>
      <c r="F5" s="43">
        <v>67600</v>
      </c>
      <c r="G5" s="54">
        <v>67600</v>
      </c>
      <c r="H5" s="55">
        <v>0</v>
      </c>
      <c r="I5" s="55">
        <v>0</v>
      </c>
      <c r="J5" s="43">
        <v>67600</v>
      </c>
      <c r="K5" s="43">
        <v>28356</v>
      </c>
      <c r="L5" s="43">
        <v>13392</v>
      </c>
      <c r="M5" s="43">
        <v>16404</v>
      </c>
      <c r="N5" s="43">
        <v>9456</v>
      </c>
    </row>
    <row r="6" spans="1:14" x14ac:dyDescent="0.25">
      <c r="A6" s="5"/>
      <c r="B6" s="8"/>
      <c r="C6" s="56"/>
      <c r="D6" s="57"/>
      <c r="E6" s="57"/>
      <c r="F6" s="58"/>
      <c r="G6" s="59"/>
      <c r="H6" s="58"/>
      <c r="I6" s="57"/>
      <c r="J6" s="58"/>
      <c r="K6" s="58"/>
      <c r="L6" s="58"/>
      <c r="M6" s="58"/>
      <c r="N6" s="44"/>
    </row>
    <row r="7" spans="1:14" ht="22.5" x14ac:dyDescent="0.25">
      <c r="A7" s="4" t="s">
        <v>41</v>
      </c>
      <c r="B7" s="7" t="s">
        <v>74</v>
      </c>
      <c r="C7" s="49">
        <v>1260</v>
      </c>
      <c r="D7" s="50">
        <v>36</v>
      </c>
      <c r="E7" s="50">
        <v>128</v>
      </c>
      <c r="F7" s="45">
        <v>229750</v>
      </c>
      <c r="G7" s="51">
        <v>229750</v>
      </c>
      <c r="H7" s="55">
        <v>0</v>
      </c>
      <c r="I7" s="55">
        <v>0</v>
      </c>
      <c r="J7" s="45">
        <v>229750</v>
      </c>
      <c r="K7" s="45">
        <v>114217</v>
      </c>
      <c r="L7" s="45">
        <v>6894</v>
      </c>
      <c r="M7" s="45">
        <v>66583</v>
      </c>
      <c r="N7" s="45">
        <v>39059</v>
      </c>
    </row>
    <row r="8" spans="1:14" ht="22.5" x14ac:dyDescent="0.25">
      <c r="A8" s="4" t="s">
        <v>42</v>
      </c>
      <c r="B8" s="7" t="s">
        <v>74</v>
      </c>
      <c r="C8" s="49"/>
      <c r="D8" s="50">
        <v>114</v>
      </c>
      <c r="E8" s="50">
        <v>32</v>
      </c>
      <c r="F8" s="45">
        <v>20340</v>
      </c>
      <c r="G8" s="51">
        <v>20340</v>
      </c>
      <c r="H8" s="55">
        <v>0</v>
      </c>
      <c r="I8" s="55">
        <v>0</v>
      </c>
      <c r="J8" s="45">
        <v>20340</v>
      </c>
      <c r="K8" s="45">
        <v>4174</v>
      </c>
      <c r="L8" s="45">
        <v>12252</v>
      </c>
      <c r="M8" s="45">
        <v>2506</v>
      </c>
      <c r="N8" s="45">
        <v>1416</v>
      </c>
    </row>
    <row r="9" spans="1:14" x14ac:dyDescent="0.25">
      <c r="A9" s="5"/>
      <c r="B9" s="8"/>
      <c r="C9" s="60"/>
      <c r="D9" s="61"/>
      <c r="E9" s="61"/>
      <c r="F9" s="62"/>
      <c r="G9" s="63"/>
      <c r="H9" s="62"/>
      <c r="I9" s="61"/>
      <c r="J9" s="62"/>
      <c r="K9" s="62"/>
      <c r="L9" s="62"/>
      <c r="M9" s="62"/>
      <c r="N9" s="44"/>
    </row>
    <row r="10" spans="1:14" ht="33.75" x14ac:dyDescent="0.25">
      <c r="A10" s="23" t="s">
        <v>12</v>
      </c>
      <c r="B10" s="7" t="s">
        <v>80</v>
      </c>
      <c r="C10" s="64">
        <v>108</v>
      </c>
      <c r="D10" s="50">
        <v>154</v>
      </c>
      <c r="E10" s="50">
        <v>74</v>
      </c>
      <c r="F10" s="45">
        <v>65300</v>
      </c>
      <c r="G10" s="51">
        <v>65300</v>
      </c>
      <c r="H10" s="55">
        <v>0</v>
      </c>
      <c r="I10" s="55">
        <v>0</v>
      </c>
      <c r="J10" s="45">
        <v>65300</v>
      </c>
      <c r="K10" s="45">
        <v>35244</v>
      </c>
      <c r="L10" s="45">
        <v>2558</v>
      </c>
      <c r="M10" s="45">
        <v>17906</v>
      </c>
      <c r="N10" s="45">
        <v>9593</v>
      </c>
    </row>
    <row r="11" spans="1:14" x14ac:dyDescent="0.25">
      <c r="A11" s="5"/>
      <c r="B11" s="10"/>
      <c r="C11" s="60"/>
      <c r="D11" s="61"/>
      <c r="E11" s="61"/>
      <c r="F11" s="62"/>
      <c r="G11" s="63"/>
      <c r="H11" s="62"/>
      <c r="I11" s="61"/>
      <c r="J11" s="62"/>
      <c r="K11" s="62"/>
      <c r="L11" s="62"/>
      <c r="M11" s="62"/>
      <c r="N11" s="44"/>
    </row>
    <row r="12" spans="1:14" ht="45.75" x14ac:dyDescent="0.25">
      <c r="A12" s="24" t="s">
        <v>13</v>
      </c>
      <c r="B12" s="25" t="s">
        <v>14</v>
      </c>
      <c r="C12" s="52"/>
      <c r="D12" s="53"/>
      <c r="E12" s="53"/>
      <c r="F12" s="43">
        <v>23500</v>
      </c>
      <c r="G12" s="54">
        <v>19100</v>
      </c>
      <c r="H12" s="55">
        <v>4400</v>
      </c>
      <c r="I12" s="55">
        <v>0</v>
      </c>
      <c r="J12" s="43">
        <f>SUM(G12:I12)</f>
        <v>23500</v>
      </c>
      <c r="K12" s="43">
        <v>2900</v>
      </c>
      <c r="L12" s="43">
        <v>17800</v>
      </c>
      <c r="M12" s="43">
        <v>2100</v>
      </c>
      <c r="N12" s="43">
        <v>700</v>
      </c>
    </row>
    <row r="13" spans="1:14" s="13" customFormat="1" ht="30" x14ac:dyDescent="0.25">
      <c r="B13" s="26" t="s">
        <v>15</v>
      </c>
      <c r="C13" s="65">
        <f>SUM(C4:C12)</f>
        <v>2076</v>
      </c>
      <c r="D13" s="65">
        <f t="shared" ref="D13:N13" si="0">SUM(D4:D12)</f>
        <v>358</v>
      </c>
      <c r="E13" s="65">
        <f t="shared" si="0"/>
        <v>266</v>
      </c>
      <c r="F13" s="36">
        <f t="shared" si="0"/>
        <v>447465</v>
      </c>
      <c r="G13" s="66">
        <f t="shared" si="0"/>
        <v>439865</v>
      </c>
      <c r="H13" s="36">
        <f t="shared" si="0"/>
        <v>7600</v>
      </c>
      <c r="I13" s="36">
        <f t="shared" si="0"/>
        <v>0</v>
      </c>
      <c r="J13" s="36">
        <f t="shared" si="0"/>
        <v>447465</v>
      </c>
      <c r="K13" s="36">
        <f t="shared" si="0"/>
        <v>206841</v>
      </c>
      <c r="L13" s="36">
        <f t="shared" si="0"/>
        <v>54625</v>
      </c>
      <c r="M13" s="36">
        <f t="shared" si="0"/>
        <v>116171</v>
      </c>
      <c r="N13" s="68">
        <f t="shared" si="0"/>
        <v>66848</v>
      </c>
    </row>
    <row r="14" spans="1:14" x14ac:dyDescent="0.25">
      <c r="B14" s="3"/>
      <c r="F14" s="22"/>
      <c r="G14" s="13"/>
      <c r="H14" s="22"/>
    </row>
    <row r="15" spans="1:14" x14ac:dyDescent="0.25">
      <c r="H15" s="22"/>
    </row>
    <row r="16" spans="1:14" x14ac:dyDescent="0.25">
      <c r="H16" s="22"/>
    </row>
    <row r="29" spans="1:14" ht="27" customHeight="1" x14ac:dyDescent="0.25">
      <c r="A29" s="99" t="s">
        <v>16</v>
      </c>
      <c r="B29" s="99"/>
      <c r="C29" s="99"/>
      <c r="D29" s="99"/>
      <c r="E29" s="99"/>
      <c r="F29" s="99"/>
      <c r="G29" s="100" t="s">
        <v>9</v>
      </c>
      <c r="H29" s="100"/>
      <c r="I29" s="100"/>
      <c r="J29" s="41"/>
      <c r="K29" s="101" t="s">
        <v>10</v>
      </c>
      <c r="L29" s="101"/>
      <c r="M29" s="100" t="s">
        <v>11</v>
      </c>
      <c r="N29" s="100"/>
    </row>
    <row r="30" spans="1:14" s="1" customFormat="1" ht="67.5" x14ac:dyDescent="0.2">
      <c r="A30" s="32" t="s">
        <v>0</v>
      </c>
      <c r="B30" s="32" t="s">
        <v>1</v>
      </c>
      <c r="C30" s="33" t="s">
        <v>17</v>
      </c>
      <c r="D30" s="33" t="s">
        <v>72</v>
      </c>
      <c r="E30" s="33" t="s">
        <v>2</v>
      </c>
      <c r="F30" s="33" t="s">
        <v>3</v>
      </c>
      <c r="G30" s="30" t="s">
        <v>4</v>
      </c>
      <c r="H30" s="32" t="s">
        <v>5</v>
      </c>
      <c r="I30" s="35" t="s">
        <v>6</v>
      </c>
      <c r="J30" s="32" t="s">
        <v>3</v>
      </c>
      <c r="K30" s="32" t="s">
        <v>7</v>
      </c>
      <c r="L30" s="32" t="s">
        <v>8</v>
      </c>
      <c r="M30" s="32" t="s">
        <v>7</v>
      </c>
      <c r="N30" s="32" t="s">
        <v>8</v>
      </c>
    </row>
    <row r="31" spans="1:14" ht="24" x14ac:dyDescent="0.25">
      <c r="A31" s="39" t="s">
        <v>18</v>
      </c>
      <c r="B31" s="9" t="s">
        <v>75</v>
      </c>
      <c r="C31" s="49"/>
      <c r="D31" s="50">
        <v>15</v>
      </c>
      <c r="E31" s="50">
        <v>8</v>
      </c>
      <c r="F31" s="45">
        <v>1500</v>
      </c>
      <c r="G31" s="51">
        <v>1500</v>
      </c>
      <c r="H31" s="45"/>
      <c r="I31" s="50"/>
      <c r="J31" s="69">
        <f>G31+H31+I31</f>
        <v>1500</v>
      </c>
      <c r="K31" s="45">
        <v>875</v>
      </c>
      <c r="L31" s="45">
        <v>625</v>
      </c>
      <c r="M31" s="45"/>
      <c r="N31" s="45"/>
    </row>
    <row r="32" spans="1:14" ht="33.75" customHeight="1" x14ac:dyDescent="0.25">
      <c r="A32" s="40" t="s">
        <v>54</v>
      </c>
      <c r="B32" s="9" t="s">
        <v>75</v>
      </c>
      <c r="C32" s="52">
        <v>35</v>
      </c>
      <c r="D32" s="53"/>
      <c r="E32" s="53"/>
      <c r="F32" s="43">
        <v>4600</v>
      </c>
      <c r="G32" s="54">
        <v>3000</v>
      </c>
      <c r="H32" s="43">
        <v>1600</v>
      </c>
      <c r="I32" s="53"/>
      <c r="J32" s="69">
        <f t="shared" ref="J32:J45" si="1">G32+H32+I32</f>
        <v>4600</v>
      </c>
      <c r="K32" s="43">
        <v>2300</v>
      </c>
      <c r="L32" s="43">
        <v>138</v>
      </c>
      <c r="M32" s="43">
        <v>1334</v>
      </c>
      <c r="N32" s="43">
        <v>828</v>
      </c>
    </row>
    <row r="33" spans="1:14" ht="48" customHeight="1" x14ac:dyDescent="0.25">
      <c r="A33" s="40" t="s">
        <v>55</v>
      </c>
      <c r="B33" s="9" t="s">
        <v>75</v>
      </c>
      <c r="C33" s="49">
        <v>25</v>
      </c>
      <c r="D33" s="50"/>
      <c r="E33" s="50"/>
      <c r="F33" s="45">
        <v>3300</v>
      </c>
      <c r="G33" s="51">
        <v>3300</v>
      </c>
      <c r="H33" s="45"/>
      <c r="I33" s="50"/>
      <c r="J33" s="69">
        <f t="shared" si="1"/>
        <v>3300</v>
      </c>
      <c r="K33" s="45">
        <v>1650</v>
      </c>
      <c r="L33" s="45">
        <v>99</v>
      </c>
      <c r="M33" s="45">
        <v>957</v>
      </c>
      <c r="N33" s="45">
        <v>594</v>
      </c>
    </row>
    <row r="34" spans="1:14" ht="44.25" customHeight="1" x14ac:dyDescent="0.25">
      <c r="A34" s="40" t="s">
        <v>56</v>
      </c>
      <c r="B34" s="9" t="s">
        <v>75</v>
      </c>
      <c r="C34" s="49">
        <v>28</v>
      </c>
      <c r="D34" s="50"/>
      <c r="E34" s="50"/>
      <c r="F34" s="45">
        <v>3500</v>
      </c>
      <c r="G34" s="51">
        <v>3500</v>
      </c>
      <c r="H34" s="45"/>
      <c r="I34" s="50"/>
      <c r="J34" s="69">
        <f t="shared" si="1"/>
        <v>3500</v>
      </c>
      <c r="K34" s="45">
        <v>1750</v>
      </c>
      <c r="L34" s="45">
        <v>105</v>
      </c>
      <c r="M34" s="45">
        <v>1015</v>
      </c>
      <c r="N34" s="45">
        <v>630</v>
      </c>
    </row>
    <row r="35" spans="1:14" ht="25.5" customHeight="1" x14ac:dyDescent="0.25">
      <c r="A35" s="40" t="s">
        <v>57</v>
      </c>
      <c r="B35" s="9" t="s">
        <v>75</v>
      </c>
      <c r="C35" s="64">
        <v>28</v>
      </c>
      <c r="D35" s="50"/>
      <c r="E35" s="50"/>
      <c r="F35" s="45">
        <v>3500</v>
      </c>
      <c r="G35" s="51">
        <v>3500</v>
      </c>
      <c r="H35" s="45"/>
      <c r="I35" s="50"/>
      <c r="J35" s="69">
        <f t="shared" si="1"/>
        <v>3500</v>
      </c>
      <c r="K35" s="45">
        <v>1750</v>
      </c>
      <c r="L35" s="45">
        <v>105</v>
      </c>
      <c r="M35" s="45">
        <v>1015</v>
      </c>
      <c r="N35" s="45">
        <v>630</v>
      </c>
    </row>
    <row r="36" spans="1:14" ht="25.5" customHeight="1" x14ac:dyDescent="0.25">
      <c r="A36" s="40" t="s">
        <v>58</v>
      </c>
      <c r="B36" s="9" t="s">
        <v>75</v>
      </c>
      <c r="C36" s="64">
        <v>28</v>
      </c>
      <c r="D36" s="50"/>
      <c r="E36" s="50"/>
      <c r="F36" s="45">
        <v>3500</v>
      </c>
      <c r="G36" s="51">
        <v>3500</v>
      </c>
      <c r="H36" s="45"/>
      <c r="I36" s="50"/>
      <c r="J36" s="69">
        <f t="shared" si="1"/>
        <v>3500</v>
      </c>
      <c r="K36" s="45">
        <v>1750</v>
      </c>
      <c r="L36" s="45">
        <v>105</v>
      </c>
      <c r="M36" s="45">
        <v>1015</v>
      </c>
      <c r="N36" s="45">
        <v>630</v>
      </c>
    </row>
    <row r="37" spans="1:14" x14ac:dyDescent="0.25">
      <c r="A37" s="39" t="s">
        <v>21</v>
      </c>
      <c r="B37" s="9"/>
      <c r="C37" s="64">
        <v>6</v>
      </c>
      <c r="D37" s="50"/>
      <c r="E37" s="50"/>
      <c r="F37" s="45">
        <v>600</v>
      </c>
      <c r="G37" s="51">
        <v>600</v>
      </c>
      <c r="H37" s="45"/>
      <c r="I37" s="50"/>
      <c r="J37" s="69">
        <f t="shared" si="1"/>
        <v>600</v>
      </c>
      <c r="K37" s="45">
        <v>600</v>
      </c>
      <c r="L37" s="45"/>
      <c r="M37" s="45"/>
      <c r="N37" s="45"/>
    </row>
    <row r="38" spans="1:14" ht="22.5" customHeight="1" x14ac:dyDescent="0.25">
      <c r="A38" s="39" t="s">
        <v>18</v>
      </c>
      <c r="B38" s="12" t="s">
        <v>19</v>
      </c>
      <c r="C38" s="64"/>
      <c r="D38" s="50">
        <v>15</v>
      </c>
      <c r="E38" s="50">
        <v>8</v>
      </c>
      <c r="F38" s="45">
        <v>875</v>
      </c>
      <c r="G38" s="51">
        <v>875</v>
      </c>
      <c r="H38" s="45"/>
      <c r="I38" s="50"/>
      <c r="J38" s="69">
        <f t="shared" si="1"/>
        <v>875</v>
      </c>
      <c r="K38" s="45">
        <v>875</v>
      </c>
      <c r="L38" s="45"/>
      <c r="M38" s="45"/>
      <c r="N38" s="45"/>
    </row>
    <row r="39" spans="1:14" ht="36" customHeight="1" x14ac:dyDescent="0.25">
      <c r="A39" s="40" t="s">
        <v>54</v>
      </c>
      <c r="B39" s="9" t="s">
        <v>19</v>
      </c>
      <c r="C39" s="64">
        <v>35</v>
      </c>
      <c r="D39" s="50"/>
      <c r="E39" s="50"/>
      <c r="F39" s="45">
        <v>4600</v>
      </c>
      <c r="G39" s="51">
        <v>3000</v>
      </c>
      <c r="H39" s="45">
        <v>1600</v>
      </c>
      <c r="I39" s="50"/>
      <c r="J39" s="69">
        <f t="shared" si="1"/>
        <v>4600</v>
      </c>
      <c r="K39" s="45">
        <v>2300</v>
      </c>
      <c r="L39" s="45">
        <v>138</v>
      </c>
      <c r="M39" s="45">
        <v>1334</v>
      </c>
      <c r="N39" s="45">
        <v>828</v>
      </c>
    </row>
    <row r="40" spans="1:14" ht="46.5" customHeight="1" x14ac:dyDescent="0.25">
      <c r="A40" s="40" t="s">
        <v>55</v>
      </c>
      <c r="B40" s="9" t="s">
        <v>19</v>
      </c>
      <c r="C40" s="64">
        <v>25</v>
      </c>
      <c r="D40" s="50"/>
      <c r="E40" s="50"/>
      <c r="F40" s="45">
        <v>3300</v>
      </c>
      <c r="G40" s="51">
        <v>3300</v>
      </c>
      <c r="H40" s="45"/>
      <c r="I40" s="50"/>
      <c r="J40" s="69">
        <f t="shared" si="1"/>
        <v>3300</v>
      </c>
      <c r="K40" s="45">
        <v>1650</v>
      </c>
      <c r="L40" s="45">
        <v>99</v>
      </c>
      <c r="M40" s="45">
        <v>957</v>
      </c>
      <c r="N40" s="45">
        <v>594</v>
      </c>
    </row>
    <row r="41" spans="1:14" ht="48" customHeight="1" x14ac:dyDescent="0.25">
      <c r="A41" s="40" t="s">
        <v>56</v>
      </c>
      <c r="B41" s="9" t="s">
        <v>19</v>
      </c>
      <c r="C41" s="64">
        <v>28</v>
      </c>
      <c r="D41" s="50"/>
      <c r="E41" s="50"/>
      <c r="F41" s="45">
        <v>3500</v>
      </c>
      <c r="G41" s="51">
        <v>3500</v>
      </c>
      <c r="H41" s="45"/>
      <c r="I41" s="50"/>
      <c r="J41" s="69">
        <f t="shared" si="1"/>
        <v>3500</v>
      </c>
      <c r="K41" s="45">
        <v>1750</v>
      </c>
      <c r="L41" s="45">
        <v>105</v>
      </c>
      <c r="M41" s="45">
        <v>1015</v>
      </c>
      <c r="N41" s="45">
        <v>630</v>
      </c>
    </row>
    <row r="42" spans="1:14" ht="29.25" customHeight="1" x14ac:dyDescent="0.25">
      <c r="A42" s="40" t="s">
        <v>57</v>
      </c>
      <c r="B42" s="9" t="s">
        <v>19</v>
      </c>
      <c r="C42" s="64">
        <v>28</v>
      </c>
      <c r="D42" s="50"/>
      <c r="E42" s="50"/>
      <c r="F42" s="45">
        <v>3500</v>
      </c>
      <c r="G42" s="51">
        <v>3500</v>
      </c>
      <c r="H42" s="45"/>
      <c r="I42" s="50"/>
      <c r="J42" s="69">
        <f t="shared" si="1"/>
        <v>3500</v>
      </c>
      <c r="K42" s="45">
        <v>1750</v>
      </c>
      <c r="L42" s="45">
        <v>105</v>
      </c>
      <c r="M42" s="45">
        <v>1015</v>
      </c>
      <c r="N42" s="45">
        <v>630</v>
      </c>
    </row>
    <row r="43" spans="1:14" ht="24.75" customHeight="1" x14ac:dyDescent="0.25">
      <c r="A43" s="40" t="s">
        <v>58</v>
      </c>
      <c r="B43" s="9" t="s">
        <v>19</v>
      </c>
      <c r="C43" s="64">
        <v>28</v>
      </c>
      <c r="D43" s="50"/>
      <c r="E43" s="50"/>
      <c r="F43" s="45">
        <v>3500</v>
      </c>
      <c r="G43" s="51">
        <v>3500</v>
      </c>
      <c r="H43" s="45"/>
      <c r="I43" s="50"/>
      <c r="J43" s="69">
        <f t="shared" si="1"/>
        <v>3500</v>
      </c>
      <c r="K43" s="45">
        <v>1750</v>
      </c>
      <c r="L43" s="45">
        <v>105</v>
      </c>
      <c r="M43" s="45">
        <v>1015</v>
      </c>
      <c r="N43" s="45">
        <v>630</v>
      </c>
    </row>
    <row r="44" spans="1:14" x14ac:dyDescent="0.25">
      <c r="A44" s="39" t="s">
        <v>20</v>
      </c>
      <c r="B44" s="9"/>
      <c r="C44" s="64">
        <v>6</v>
      </c>
      <c r="D44" s="50"/>
      <c r="E44" s="50"/>
      <c r="F44" s="45">
        <v>600</v>
      </c>
      <c r="G44" s="51">
        <v>600</v>
      </c>
      <c r="H44" s="45"/>
      <c r="I44" s="50"/>
      <c r="J44" s="69">
        <f t="shared" si="1"/>
        <v>600</v>
      </c>
      <c r="K44" s="45">
        <v>600</v>
      </c>
      <c r="L44" s="45"/>
      <c r="M44" s="45"/>
      <c r="N44" s="45"/>
    </row>
    <row r="45" spans="1:14" ht="22.5" customHeight="1" x14ac:dyDescent="0.25">
      <c r="A45" s="39" t="s">
        <v>22</v>
      </c>
      <c r="B45" s="9" t="s">
        <v>79</v>
      </c>
      <c r="C45" s="64"/>
      <c r="D45" s="50">
        <v>6</v>
      </c>
      <c r="E45" s="50"/>
      <c r="F45" s="45">
        <v>600</v>
      </c>
      <c r="G45" s="51">
        <v>600</v>
      </c>
      <c r="H45" s="45"/>
      <c r="I45" s="50"/>
      <c r="J45" s="69">
        <f t="shared" si="1"/>
        <v>600</v>
      </c>
      <c r="K45" s="45">
        <v>600</v>
      </c>
      <c r="L45" s="45"/>
      <c r="M45" s="45"/>
      <c r="N45" s="45"/>
    </row>
    <row r="46" spans="1:14" s="13" customFormat="1" ht="30" x14ac:dyDescent="0.25">
      <c r="B46" s="26" t="s">
        <v>15</v>
      </c>
      <c r="C46" s="65">
        <f t="shared" ref="C46:H46" si="2">SUM(C31:C45)</f>
        <v>300</v>
      </c>
      <c r="D46" s="65">
        <f t="shared" si="2"/>
        <v>36</v>
      </c>
      <c r="E46" s="65">
        <f t="shared" si="2"/>
        <v>16</v>
      </c>
      <c r="F46" s="36">
        <f t="shared" si="2"/>
        <v>40975</v>
      </c>
      <c r="G46" s="66">
        <f t="shared" si="2"/>
        <v>37775</v>
      </c>
      <c r="H46" s="36">
        <f t="shared" si="2"/>
        <v>3200</v>
      </c>
      <c r="I46" s="70">
        <v>0</v>
      </c>
      <c r="J46" s="36">
        <f>SUM(J31:J45)</f>
        <v>40975</v>
      </c>
      <c r="K46" s="36">
        <f>SUM(K31:K45)</f>
        <v>21950</v>
      </c>
      <c r="L46" s="36">
        <f>SUM(L31:L45)</f>
        <v>1729</v>
      </c>
      <c r="M46" s="36">
        <f>SUM(M31:M45)</f>
        <v>10672</v>
      </c>
      <c r="N46" s="36">
        <f>SUM(N31:N45)</f>
        <v>6624</v>
      </c>
    </row>
    <row r="47" spans="1:14" ht="41.25" customHeight="1" x14ac:dyDescent="0.25">
      <c r="A47" s="102" t="s">
        <v>23</v>
      </c>
      <c r="B47" s="102"/>
      <c r="C47" s="102"/>
      <c r="D47" s="102"/>
      <c r="E47" s="102"/>
      <c r="F47" s="102"/>
      <c r="G47" s="97" t="s">
        <v>9</v>
      </c>
      <c r="H47" s="97"/>
      <c r="I47" s="97"/>
      <c r="J47" s="2"/>
      <c r="K47" s="98" t="s">
        <v>10</v>
      </c>
      <c r="L47" s="98"/>
      <c r="M47" s="97" t="s">
        <v>11</v>
      </c>
      <c r="N47" s="97"/>
    </row>
    <row r="48" spans="1:14" ht="67.5" x14ac:dyDescent="0.25">
      <c r="A48" s="32" t="s">
        <v>0</v>
      </c>
      <c r="B48" s="32" t="s">
        <v>1</v>
      </c>
      <c r="C48" s="33" t="s">
        <v>17</v>
      </c>
      <c r="D48" s="33" t="s">
        <v>72</v>
      </c>
      <c r="E48" s="34" t="s">
        <v>2</v>
      </c>
      <c r="F48" s="33" t="s">
        <v>3</v>
      </c>
      <c r="G48" s="30" t="s">
        <v>4</v>
      </c>
      <c r="H48" s="32" t="s">
        <v>5</v>
      </c>
      <c r="I48" s="35" t="s">
        <v>6</v>
      </c>
      <c r="J48" s="32" t="s">
        <v>3</v>
      </c>
      <c r="K48" s="32" t="s">
        <v>7</v>
      </c>
      <c r="L48" s="32" t="s">
        <v>8</v>
      </c>
      <c r="M48" s="32" t="s">
        <v>7</v>
      </c>
      <c r="N48" s="32" t="s">
        <v>8</v>
      </c>
    </row>
    <row r="49" spans="1:14" x14ac:dyDescent="0.25">
      <c r="A49" s="6" t="s">
        <v>24</v>
      </c>
      <c r="B49" s="9"/>
      <c r="C49" s="49"/>
      <c r="D49" s="50"/>
      <c r="E49" s="50"/>
      <c r="F49" s="45">
        <v>12000</v>
      </c>
      <c r="G49" s="51">
        <v>12000</v>
      </c>
      <c r="H49" s="45"/>
      <c r="I49" s="50"/>
      <c r="J49" s="69">
        <f>G49+H49+I49</f>
        <v>12000</v>
      </c>
      <c r="K49" s="45"/>
      <c r="L49" s="45">
        <v>12000</v>
      </c>
      <c r="M49" s="45"/>
      <c r="N49" s="45"/>
    </row>
    <row r="50" spans="1:14" ht="36" x14ac:dyDescent="0.25">
      <c r="A50" s="11" t="s">
        <v>25</v>
      </c>
      <c r="B50" s="9" t="s">
        <v>78</v>
      </c>
      <c r="C50" s="52"/>
      <c r="D50" s="53"/>
      <c r="E50" s="53">
        <v>16</v>
      </c>
      <c r="F50" s="43"/>
      <c r="G50" s="54"/>
      <c r="H50" s="43"/>
      <c r="I50" s="53"/>
      <c r="J50" s="69"/>
      <c r="K50" s="43"/>
      <c r="L50" s="43"/>
      <c r="M50" s="43"/>
      <c r="N50" s="43"/>
    </row>
    <row r="51" spans="1:14" ht="24.75" x14ac:dyDescent="0.25">
      <c r="A51" s="11" t="s">
        <v>59</v>
      </c>
      <c r="B51" s="9" t="s">
        <v>75</v>
      </c>
      <c r="C51" s="49"/>
      <c r="D51" s="50"/>
      <c r="E51" s="50"/>
      <c r="F51" s="45"/>
      <c r="G51" s="51"/>
      <c r="H51" s="45"/>
      <c r="I51" s="50"/>
      <c r="J51" s="69"/>
      <c r="K51" s="45"/>
      <c r="L51" s="45"/>
      <c r="M51" s="45"/>
      <c r="N51" s="45"/>
    </row>
    <row r="52" spans="1:14" ht="24" x14ac:dyDescent="0.25">
      <c r="A52" s="11" t="s">
        <v>61</v>
      </c>
      <c r="B52" s="9" t="s">
        <v>75</v>
      </c>
      <c r="C52" s="64">
        <v>51</v>
      </c>
      <c r="D52" s="50"/>
      <c r="E52" s="50"/>
      <c r="F52" s="45">
        <v>6950</v>
      </c>
      <c r="G52" s="71">
        <v>6950</v>
      </c>
      <c r="H52" s="45"/>
      <c r="I52" s="50"/>
      <c r="J52" s="45">
        <v>6950</v>
      </c>
      <c r="K52" s="45">
        <v>3614</v>
      </c>
      <c r="L52" s="45">
        <v>209</v>
      </c>
      <c r="M52" s="45">
        <v>1946</v>
      </c>
      <c r="N52" s="45">
        <v>1182</v>
      </c>
    </row>
    <row r="53" spans="1:14" ht="24.75" x14ac:dyDescent="0.25">
      <c r="A53" s="11" t="s">
        <v>62</v>
      </c>
      <c r="B53" s="9" t="s">
        <v>75</v>
      </c>
      <c r="C53" s="64">
        <v>51</v>
      </c>
      <c r="D53" s="50">
        <v>3</v>
      </c>
      <c r="E53" s="50"/>
      <c r="F53" s="45">
        <v>6950</v>
      </c>
      <c r="G53" s="71">
        <v>6950</v>
      </c>
      <c r="H53" s="45"/>
      <c r="I53" s="50"/>
      <c r="J53" s="45">
        <v>6950</v>
      </c>
      <c r="K53" s="45">
        <v>3614</v>
      </c>
      <c r="L53" s="45">
        <v>209</v>
      </c>
      <c r="M53" s="45">
        <v>1946</v>
      </c>
      <c r="N53" s="45">
        <v>1182</v>
      </c>
    </row>
    <row r="54" spans="1:14" ht="24.75" x14ac:dyDescent="0.25">
      <c r="A54" s="11" t="s">
        <v>63</v>
      </c>
      <c r="B54" s="9"/>
      <c r="C54" s="64">
        <v>51</v>
      </c>
      <c r="D54" s="50">
        <v>3</v>
      </c>
      <c r="E54" s="50"/>
      <c r="F54" s="45">
        <v>6950</v>
      </c>
      <c r="G54" s="71">
        <v>6950</v>
      </c>
      <c r="H54" s="45"/>
      <c r="I54" s="50"/>
      <c r="J54" s="45">
        <v>6950</v>
      </c>
      <c r="K54" s="45">
        <v>3614</v>
      </c>
      <c r="L54" s="45">
        <v>209</v>
      </c>
      <c r="M54" s="45">
        <v>1946</v>
      </c>
      <c r="N54" s="45">
        <v>1182</v>
      </c>
    </row>
    <row r="55" spans="1:14" ht="24.75" x14ac:dyDescent="0.25">
      <c r="A55" s="11" t="s">
        <v>64</v>
      </c>
      <c r="B55" s="12" t="s">
        <v>19</v>
      </c>
      <c r="C55" s="64">
        <v>51</v>
      </c>
      <c r="D55" s="50">
        <v>3</v>
      </c>
      <c r="E55" s="50"/>
      <c r="F55" s="45">
        <v>6950</v>
      </c>
      <c r="G55" s="71">
        <v>6950</v>
      </c>
      <c r="H55" s="45"/>
      <c r="I55" s="50"/>
      <c r="J55" s="45">
        <v>6950</v>
      </c>
      <c r="K55" s="45">
        <v>3614</v>
      </c>
      <c r="L55" s="45">
        <v>209</v>
      </c>
      <c r="M55" s="45">
        <v>1946</v>
      </c>
      <c r="N55" s="45">
        <v>1182</v>
      </c>
    </row>
    <row r="56" spans="1:14" ht="24.75" x14ac:dyDescent="0.25">
      <c r="A56" s="11" t="s">
        <v>59</v>
      </c>
      <c r="B56" s="9" t="s">
        <v>19</v>
      </c>
      <c r="C56" s="64"/>
      <c r="D56" s="50"/>
      <c r="E56" s="50"/>
      <c r="F56" s="45"/>
      <c r="G56" s="71"/>
      <c r="H56" s="45"/>
      <c r="I56" s="50"/>
      <c r="J56" s="45"/>
      <c r="K56" s="45"/>
      <c r="L56" s="45"/>
      <c r="M56" s="45"/>
      <c r="N56" s="45"/>
    </row>
    <row r="57" spans="1:14" x14ac:dyDescent="0.25">
      <c r="A57" s="11" t="s">
        <v>61</v>
      </c>
      <c r="B57" s="9" t="s">
        <v>19</v>
      </c>
      <c r="C57" s="64">
        <v>51</v>
      </c>
      <c r="D57" s="50">
        <v>3</v>
      </c>
      <c r="E57" s="50"/>
      <c r="F57" s="45">
        <v>6950</v>
      </c>
      <c r="G57" s="71">
        <v>6950</v>
      </c>
      <c r="H57" s="45"/>
      <c r="I57" s="50"/>
      <c r="J57" s="45">
        <v>6950</v>
      </c>
      <c r="K57" s="45">
        <v>3475</v>
      </c>
      <c r="L57" s="45">
        <v>139</v>
      </c>
      <c r="M57" s="45">
        <v>2155</v>
      </c>
      <c r="N57" s="45">
        <v>1182</v>
      </c>
    </row>
    <row r="58" spans="1:14" ht="24.75" x14ac:dyDescent="0.25">
      <c r="A58" s="11" t="s">
        <v>62</v>
      </c>
      <c r="B58" s="9" t="s">
        <v>19</v>
      </c>
      <c r="C58" s="64">
        <v>51</v>
      </c>
      <c r="D58" s="50">
        <v>3</v>
      </c>
      <c r="E58" s="50"/>
      <c r="F58" s="45">
        <v>6950</v>
      </c>
      <c r="G58" s="71">
        <v>6950</v>
      </c>
      <c r="H58" s="45"/>
      <c r="I58" s="50"/>
      <c r="J58" s="45">
        <v>6950</v>
      </c>
      <c r="K58" s="45">
        <v>3475</v>
      </c>
      <c r="L58" s="45">
        <v>139</v>
      </c>
      <c r="M58" s="45">
        <v>2155</v>
      </c>
      <c r="N58" s="45">
        <v>1182</v>
      </c>
    </row>
    <row r="59" spans="1:14" ht="24.75" x14ac:dyDescent="0.25">
      <c r="A59" s="11" t="s">
        <v>63</v>
      </c>
      <c r="B59" s="9" t="s">
        <v>19</v>
      </c>
      <c r="C59" s="64">
        <v>51</v>
      </c>
      <c r="D59" s="50">
        <v>3</v>
      </c>
      <c r="E59" s="50"/>
      <c r="F59" s="45">
        <v>6950</v>
      </c>
      <c r="G59" s="71">
        <v>6950</v>
      </c>
      <c r="H59" s="45"/>
      <c r="I59" s="50"/>
      <c r="J59" s="45">
        <v>6950</v>
      </c>
      <c r="K59" s="45">
        <v>3475</v>
      </c>
      <c r="L59" s="45">
        <v>139</v>
      </c>
      <c r="M59" s="45">
        <v>2155</v>
      </c>
      <c r="N59" s="45">
        <v>1182</v>
      </c>
    </row>
    <row r="60" spans="1:14" ht="24.75" x14ac:dyDescent="0.25">
      <c r="A60" s="6" t="s">
        <v>64</v>
      </c>
      <c r="B60" s="9" t="s">
        <v>19</v>
      </c>
      <c r="C60" s="64">
        <v>51</v>
      </c>
      <c r="D60" s="50"/>
      <c r="E60" s="50"/>
      <c r="F60" s="45">
        <v>6950</v>
      </c>
      <c r="G60" s="71">
        <v>6950</v>
      </c>
      <c r="H60" s="45"/>
      <c r="I60" s="50"/>
      <c r="J60" s="45">
        <v>6950</v>
      </c>
      <c r="K60" s="45">
        <v>3475</v>
      </c>
      <c r="L60" s="45">
        <v>139</v>
      </c>
      <c r="M60" s="45">
        <v>2155</v>
      </c>
      <c r="N60" s="45">
        <v>1182</v>
      </c>
    </row>
    <row r="61" spans="1:14" ht="30" x14ac:dyDescent="0.25">
      <c r="A61" s="13"/>
      <c r="B61" s="26" t="s">
        <v>15</v>
      </c>
      <c r="C61" s="65">
        <f>SUM(C49:C60)</f>
        <v>408</v>
      </c>
      <c r="D61" s="65">
        <f>SUM(D49:D60)</f>
        <v>18</v>
      </c>
      <c r="E61" s="65">
        <f>SUM(E49:E60)</f>
        <v>16</v>
      </c>
      <c r="F61" s="36">
        <f>SUM(F49:F60)</f>
        <v>67600</v>
      </c>
      <c r="G61" s="66">
        <f>SUM(G49:G60)</f>
        <v>67600</v>
      </c>
      <c r="H61" s="72">
        <v>0</v>
      </c>
      <c r="I61" s="72">
        <v>0</v>
      </c>
      <c r="J61" s="36">
        <f>SUM(J49:J60)</f>
        <v>67600</v>
      </c>
      <c r="K61" s="36">
        <f>SUM(K49:K60)</f>
        <v>28356</v>
      </c>
      <c r="L61" s="36">
        <f t="shared" ref="L61:N61" si="3">SUM(L49:L60)</f>
        <v>13392</v>
      </c>
      <c r="M61" s="36">
        <f t="shared" si="3"/>
        <v>16404</v>
      </c>
      <c r="N61" s="36">
        <f t="shared" si="3"/>
        <v>9456</v>
      </c>
    </row>
    <row r="62" spans="1:14" x14ac:dyDescent="0.25">
      <c r="C62" s="103">
        <f>C61+D61</f>
        <v>426</v>
      </c>
      <c r="D62" s="104"/>
      <c r="E62" s="73"/>
      <c r="F62" s="73"/>
      <c r="G62" s="105">
        <f>G61+H61</f>
        <v>67600</v>
      </c>
      <c r="H62" s="104"/>
      <c r="I62" s="104"/>
      <c r="J62" s="74">
        <f>J61</f>
        <v>67600</v>
      </c>
      <c r="K62" s="106">
        <f>K61+L61</f>
        <v>41748</v>
      </c>
      <c r="L62" s="107"/>
      <c r="M62" s="105">
        <f>M61+N61</f>
        <v>25860</v>
      </c>
      <c r="N62" s="104"/>
    </row>
    <row r="73" spans="1:14" ht="39.75" customHeight="1" x14ac:dyDescent="0.25">
      <c r="A73" s="102" t="s">
        <v>26</v>
      </c>
      <c r="B73" s="102"/>
      <c r="C73" s="102"/>
      <c r="D73" s="102"/>
      <c r="E73" s="102"/>
      <c r="F73" s="102"/>
      <c r="G73" s="108" t="s">
        <v>9</v>
      </c>
      <c r="H73" s="109"/>
      <c r="I73" s="98" t="s">
        <v>10</v>
      </c>
      <c r="J73" s="98"/>
      <c r="K73" s="97" t="s">
        <v>11</v>
      </c>
      <c r="L73" s="97"/>
      <c r="M73" s="16"/>
      <c r="N73" s="48"/>
    </row>
    <row r="74" spans="1:14" ht="67.5" x14ac:dyDescent="0.25">
      <c r="A74" s="32" t="s">
        <v>0</v>
      </c>
      <c r="B74" s="32" t="s">
        <v>1</v>
      </c>
      <c r="C74" s="33" t="s">
        <v>17</v>
      </c>
      <c r="D74" s="33" t="s">
        <v>72</v>
      </c>
      <c r="E74" s="34" t="s">
        <v>2</v>
      </c>
      <c r="F74" s="33" t="s">
        <v>3</v>
      </c>
      <c r="G74" s="30" t="s">
        <v>4</v>
      </c>
      <c r="H74" s="32" t="s">
        <v>3</v>
      </c>
      <c r="I74" s="32" t="s">
        <v>7</v>
      </c>
      <c r="J74" s="32" t="s">
        <v>8</v>
      </c>
      <c r="K74" s="32" t="s">
        <v>7</v>
      </c>
      <c r="L74" s="32" t="s">
        <v>8</v>
      </c>
    </row>
    <row r="75" spans="1:14" x14ac:dyDescent="0.25">
      <c r="A75" s="110" t="s">
        <v>43</v>
      </c>
      <c r="B75" s="7" t="s">
        <v>75</v>
      </c>
      <c r="C75" s="49">
        <v>128</v>
      </c>
      <c r="D75" s="50"/>
      <c r="E75" s="50">
        <v>8</v>
      </c>
      <c r="F75" s="45">
        <v>19700</v>
      </c>
      <c r="G75" s="51">
        <v>19700</v>
      </c>
      <c r="H75" s="45">
        <v>19700</v>
      </c>
      <c r="I75" s="45">
        <v>10244</v>
      </c>
      <c r="J75" s="45">
        <v>591</v>
      </c>
      <c r="K75" s="45">
        <v>5516</v>
      </c>
      <c r="L75" s="45">
        <v>3349</v>
      </c>
    </row>
    <row r="76" spans="1:14" x14ac:dyDescent="0.25">
      <c r="A76" s="111"/>
      <c r="B76" s="7" t="s">
        <v>27</v>
      </c>
      <c r="C76" s="49">
        <v>128</v>
      </c>
      <c r="D76" s="53"/>
      <c r="E76" s="50">
        <v>8</v>
      </c>
      <c r="F76" s="43">
        <v>19700</v>
      </c>
      <c r="G76" s="54">
        <v>19700</v>
      </c>
      <c r="H76" s="43">
        <v>19700</v>
      </c>
      <c r="I76" s="43">
        <v>9850</v>
      </c>
      <c r="J76" s="43">
        <v>591</v>
      </c>
      <c r="K76" s="43">
        <v>5910</v>
      </c>
      <c r="L76" s="45">
        <v>3349</v>
      </c>
    </row>
    <row r="77" spans="1:14" x14ac:dyDescent="0.25">
      <c r="A77" s="110" t="s">
        <v>44</v>
      </c>
      <c r="B77" s="7" t="s">
        <v>75</v>
      </c>
      <c r="C77" s="49">
        <v>128</v>
      </c>
      <c r="D77" s="50"/>
      <c r="E77" s="50">
        <v>8</v>
      </c>
      <c r="F77" s="45">
        <v>19700</v>
      </c>
      <c r="G77" s="51">
        <v>19700</v>
      </c>
      <c r="H77" s="45">
        <v>19700</v>
      </c>
      <c r="I77" s="45">
        <v>10244</v>
      </c>
      <c r="J77" s="45">
        <v>591</v>
      </c>
      <c r="K77" s="45">
        <v>5516</v>
      </c>
      <c r="L77" s="45">
        <v>3349</v>
      </c>
    </row>
    <row r="78" spans="1:14" x14ac:dyDescent="0.25">
      <c r="A78" s="111"/>
      <c r="B78" s="7" t="s">
        <v>19</v>
      </c>
      <c r="C78" s="49">
        <v>128</v>
      </c>
      <c r="D78" s="50"/>
      <c r="E78" s="50">
        <v>8</v>
      </c>
      <c r="F78" s="45">
        <v>19700</v>
      </c>
      <c r="G78" s="51">
        <v>19700</v>
      </c>
      <c r="H78" s="45">
        <v>19700</v>
      </c>
      <c r="I78" s="45">
        <v>9850</v>
      </c>
      <c r="J78" s="45">
        <v>591</v>
      </c>
      <c r="K78" s="45">
        <v>5910</v>
      </c>
      <c r="L78" s="45">
        <v>3349</v>
      </c>
    </row>
    <row r="79" spans="1:14" ht="15" customHeight="1" x14ac:dyDescent="0.25">
      <c r="A79" s="110" t="s">
        <v>70</v>
      </c>
      <c r="B79" s="7" t="s">
        <v>75</v>
      </c>
      <c r="C79" s="64">
        <v>80</v>
      </c>
      <c r="D79" s="50"/>
      <c r="E79" s="50">
        <v>8</v>
      </c>
      <c r="F79" s="45">
        <v>12350</v>
      </c>
      <c r="G79" s="51">
        <v>12350</v>
      </c>
      <c r="H79" s="45">
        <v>12350</v>
      </c>
      <c r="I79" s="45">
        <v>6422</v>
      </c>
      <c r="J79" s="45">
        <v>371</v>
      </c>
      <c r="K79" s="45">
        <v>3458</v>
      </c>
      <c r="L79" s="45">
        <v>2100</v>
      </c>
    </row>
    <row r="80" spans="1:14" x14ac:dyDescent="0.25">
      <c r="A80" s="111"/>
      <c r="B80" s="7" t="s">
        <v>19</v>
      </c>
      <c r="C80" s="64">
        <v>80</v>
      </c>
      <c r="D80" s="50"/>
      <c r="E80" s="50">
        <v>8</v>
      </c>
      <c r="F80" s="45">
        <v>12350</v>
      </c>
      <c r="G80" s="51">
        <v>12350</v>
      </c>
      <c r="H80" s="45">
        <v>12350</v>
      </c>
      <c r="I80" s="45">
        <v>6175</v>
      </c>
      <c r="J80" s="45">
        <v>371</v>
      </c>
      <c r="K80" s="45">
        <v>3705</v>
      </c>
      <c r="L80" s="45">
        <v>2100</v>
      </c>
    </row>
    <row r="81" spans="1:12" x14ac:dyDescent="0.25">
      <c r="A81" s="112" t="s">
        <v>67</v>
      </c>
      <c r="B81" s="7" t="s">
        <v>75</v>
      </c>
      <c r="C81" s="64">
        <v>64</v>
      </c>
      <c r="D81" s="50">
        <v>9</v>
      </c>
      <c r="E81" s="50">
        <v>8</v>
      </c>
      <c r="F81" s="45">
        <v>14800</v>
      </c>
      <c r="G81" s="51">
        <v>14800</v>
      </c>
      <c r="H81" s="45">
        <v>14800</v>
      </c>
      <c r="I81" s="45">
        <v>7696</v>
      </c>
      <c r="J81" s="45">
        <v>444</v>
      </c>
      <c r="K81" s="45">
        <v>4144</v>
      </c>
      <c r="L81" s="45">
        <v>2516</v>
      </c>
    </row>
    <row r="82" spans="1:12" x14ac:dyDescent="0.25">
      <c r="A82" s="113"/>
      <c r="B82" s="7" t="s">
        <v>19</v>
      </c>
      <c r="C82" s="64">
        <v>64</v>
      </c>
      <c r="D82" s="50">
        <v>9</v>
      </c>
      <c r="E82" s="50">
        <v>8</v>
      </c>
      <c r="F82" s="45">
        <v>14800</v>
      </c>
      <c r="G82" s="51">
        <v>14800</v>
      </c>
      <c r="H82" s="45">
        <v>14800</v>
      </c>
      <c r="I82" s="45">
        <v>7400</v>
      </c>
      <c r="J82" s="45">
        <v>444</v>
      </c>
      <c r="K82" s="45">
        <v>4440</v>
      </c>
      <c r="L82" s="45">
        <v>2516</v>
      </c>
    </row>
    <row r="83" spans="1:12" x14ac:dyDescent="0.25">
      <c r="A83" s="112" t="s">
        <v>47</v>
      </c>
      <c r="B83" s="7" t="s">
        <v>75</v>
      </c>
      <c r="C83" s="64">
        <v>64</v>
      </c>
      <c r="D83" s="50">
        <v>9</v>
      </c>
      <c r="E83" s="50">
        <v>8</v>
      </c>
      <c r="F83" s="45">
        <v>14800</v>
      </c>
      <c r="G83" s="51">
        <v>14800</v>
      </c>
      <c r="H83" s="45">
        <v>14800</v>
      </c>
      <c r="I83" s="45">
        <v>4696</v>
      </c>
      <c r="J83" s="45">
        <v>444</v>
      </c>
      <c r="K83" s="45">
        <v>4144</v>
      </c>
      <c r="L83" s="45">
        <v>2516</v>
      </c>
    </row>
    <row r="84" spans="1:12" x14ac:dyDescent="0.25">
      <c r="A84" s="113"/>
      <c r="B84" s="7" t="s">
        <v>19</v>
      </c>
      <c r="C84" s="64">
        <v>64</v>
      </c>
      <c r="D84" s="50">
        <v>9</v>
      </c>
      <c r="E84" s="50">
        <v>8</v>
      </c>
      <c r="F84" s="45">
        <v>14800</v>
      </c>
      <c r="G84" s="51">
        <v>14800</v>
      </c>
      <c r="H84" s="45">
        <v>14800</v>
      </c>
      <c r="I84" s="45">
        <v>7400</v>
      </c>
      <c r="J84" s="45">
        <v>444</v>
      </c>
      <c r="K84" s="45">
        <v>4440</v>
      </c>
      <c r="L84" s="45">
        <v>2516</v>
      </c>
    </row>
    <row r="85" spans="1:12" x14ac:dyDescent="0.25">
      <c r="A85" s="112" t="s">
        <v>45</v>
      </c>
      <c r="B85" s="7" t="s">
        <v>75</v>
      </c>
      <c r="C85" s="64">
        <v>51</v>
      </c>
      <c r="D85" s="50"/>
      <c r="E85" s="50">
        <v>8</v>
      </c>
      <c r="F85" s="45">
        <v>12350</v>
      </c>
      <c r="G85" s="51">
        <v>12350</v>
      </c>
      <c r="H85" s="45">
        <v>12350</v>
      </c>
      <c r="I85" s="45">
        <v>6422</v>
      </c>
      <c r="J85" s="45">
        <v>371</v>
      </c>
      <c r="K85" s="45">
        <v>3458</v>
      </c>
      <c r="L85" s="45">
        <v>2100</v>
      </c>
    </row>
    <row r="86" spans="1:12" x14ac:dyDescent="0.25">
      <c r="A86" s="113"/>
      <c r="B86" s="7" t="s">
        <v>19</v>
      </c>
      <c r="C86" s="64">
        <v>51</v>
      </c>
      <c r="D86" s="50"/>
      <c r="E86" s="50">
        <v>8</v>
      </c>
      <c r="F86" s="45">
        <v>7900</v>
      </c>
      <c r="G86" s="51">
        <v>7900</v>
      </c>
      <c r="H86" s="45">
        <v>7900</v>
      </c>
      <c r="I86" s="45">
        <v>3950</v>
      </c>
      <c r="J86" s="45">
        <v>237</v>
      </c>
      <c r="K86" s="45">
        <v>2370</v>
      </c>
      <c r="L86" s="45">
        <v>1343</v>
      </c>
    </row>
    <row r="87" spans="1:12" ht="15" customHeight="1" x14ac:dyDescent="0.25">
      <c r="A87" s="110" t="s">
        <v>69</v>
      </c>
      <c r="B87" s="7" t="s">
        <v>75</v>
      </c>
      <c r="C87" s="64">
        <v>51</v>
      </c>
      <c r="D87" s="50"/>
      <c r="E87" s="50">
        <v>8</v>
      </c>
      <c r="F87" s="45">
        <v>7900</v>
      </c>
      <c r="G87" s="51">
        <v>7900</v>
      </c>
      <c r="H87" s="45">
        <v>7900</v>
      </c>
      <c r="I87" s="45">
        <v>4108</v>
      </c>
      <c r="J87" s="45">
        <v>237</v>
      </c>
      <c r="K87" s="45">
        <v>2212</v>
      </c>
      <c r="L87" s="45">
        <v>1343</v>
      </c>
    </row>
    <row r="88" spans="1:12" x14ac:dyDescent="0.25">
      <c r="A88" s="111"/>
      <c r="B88" s="7" t="s">
        <v>19</v>
      </c>
      <c r="C88" s="64">
        <v>51</v>
      </c>
      <c r="D88" s="50"/>
      <c r="E88" s="50">
        <v>8</v>
      </c>
      <c r="F88" s="45">
        <v>7900</v>
      </c>
      <c r="G88" s="51">
        <v>7900</v>
      </c>
      <c r="H88" s="45">
        <v>7900</v>
      </c>
      <c r="I88" s="45">
        <v>3950</v>
      </c>
      <c r="J88" s="45">
        <v>237</v>
      </c>
      <c r="K88" s="45">
        <v>2370</v>
      </c>
      <c r="L88" s="45">
        <v>1343</v>
      </c>
    </row>
    <row r="89" spans="1:12" x14ac:dyDescent="0.25">
      <c r="A89" s="110" t="s">
        <v>46</v>
      </c>
      <c r="B89" s="7" t="s">
        <v>75</v>
      </c>
      <c r="C89" s="64">
        <v>64</v>
      </c>
      <c r="D89" s="50"/>
      <c r="E89" s="50">
        <v>8</v>
      </c>
      <c r="F89" s="45">
        <v>15500</v>
      </c>
      <c r="G89" s="51">
        <v>15500</v>
      </c>
      <c r="H89" s="45">
        <v>15500</v>
      </c>
      <c r="I89" s="45">
        <v>8060</v>
      </c>
      <c r="J89" s="45">
        <v>465</v>
      </c>
      <c r="K89" s="45">
        <v>4340</v>
      </c>
      <c r="L89" s="45">
        <v>2635</v>
      </c>
    </row>
    <row r="90" spans="1:12" x14ac:dyDescent="0.25">
      <c r="A90" s="111"/>
      <c r="B90" s="7" t="s">
        <v>19</v>
      </c>
      <c r="C90" s="64">
        <v>64</v>
      </c>
      <c r="D90" s="50"/>
      <c r="E90" s="50">
        <v>8</v>
      </c>
      <c r="F90" s="45">
        <v>15500</v>
      </c>
      <c r="G90" s="51">
        <v>15500</v>
      </c>
      <c r="H90" s="45">
        <v>15500</v>
      </c>
      <c r="I90" s="45">
        <v>7750</v>
      </c>
      <c r="J90" s="45">
        <v>465</v>
      </c>
      <c r="K90" s="45">
        <v>4650</v>
      </c>
      <c r="L90" s="45">
        <v>2635</v>
      </c>
    </row>
    <row r="91" spans="1:12" ht="30" x14ac:dyDescent="0.25">
      <c r="A91" s="13"/>
      <c r="B91" s="26" t="s">
        <v>15</v>
      </c>
      <c r="C91" s="65">
        <f t="shared" ref="C91:H91" si="4">SUM(C75:C90)</f>
        <v>1260</v>
      </c>
      <c r="D91" s="65">
        <f t="shared" si="4"/>
        <v>36</v>
      </c>
      <c r="E91" s="65">
        <f t="shared" si="4"/>
        <v>128</v>
      </c>
      <c r="F91" s="42">
        <f t="shared" si="4"/>
        <v>229750</v>
      </c>
      <c r="G91" s="66">
        <f t="shared" si="4"/>
        <v>229750</v>
      </c>
      <c r="H91" s="36">
        <f t="shared" si="4"/>
        <v>229750</v>
      </c>
      <c r="I91" s="36">
        <f>SUM(I75:I90)</f>
        <v>114217</v>
      </c>
      <c r="J91" s="36">
        <f t="shared" ref="J91:L91" si="5">SUM(J75:J90)</f>
        <v>6894</v>
      </c>
      <c r="K91" s="36">
        <f t="shared" si="5"/>
        <v>66583</v>
      </c>
      <c r="L91" s="36">
        <f t="shared" si="5"/>
        <v>39059</v>
      </c>
    </row>
    <row r="92" spans="1:12" x14ac:dyDescent="0.25">
      <c r="A92" s="46"/>
    </row>
    <row r="93" spans="1:12" x14ac:dyDescent="0.25">
      <c r="A93" s="46"/>
      <c r="C93" s="15"/>
      <c r="F93" s="15"/>
    </row>
    <row r="94" spans="1:12" x14ac:dyDescent="0.25">
      <c r="F94" s="15"/>
    </row>
    <row r="104" spans="1:14" ht="36" customHeight="1" x14ac:dyDescent="0.25">
      <c r="A104" s="102" t="s">
        <v>28</v>
      </c>
      <c r="B104" s="102"/>
      <c r="C104" s="102"/>
      <c r="D104" s="102"/>
      <c r="E104" s="102"/>
      <c r="F104" s="102"/>
      <c r="G104" s="18" t="s">
        <v>9</v>
      </c>
      <c r="H104" s="18"/>
      <c r="I104" s="18"/>
      <c r="J104" s="17"/>
      <c r="K104" s="114" t="s">
        <v>10</v>
      </c>
      <c r="L104" s="114"/>
      <c r="M104" s="115" t="s">
        <v>11</v>
      </c>
      <c r="N104" s="115"/>
    </row>
    <row r="105" spans="1:14" ht="67.5" x14ac:dyDescent="0.25">
      <c r="A105" s="32" t="s">
        <v>0</v>
      </c>
      <c r="B105" s="32" t="s">
        <v>1</v>
      </c>
      <c r="C105" s="33" t="s">
        <v>17</v>
      </c>
      <c r="D105" s="33" t="s">
        <v>72</v>
      </c>
      <c r="E105" s="34" t="s">
        <v>2</v>
      </c>
      <c r="F105" s="34" t="s">
        <v>3</v>
      </c>
      <c r="G105" s="30" t="s">
        <v>4</v>
      </c>
      <c r="H105" s="32" t="s">
        <v>5</v>
      </c>
      <c r="I105" s="35" t="s">
        <v>6</v>
      </c>
      <c r="J105" s="32" t="s">
        <v>3</v>
      </c>
      <c r="K105" s="32" t="s">
        <v>7</v>
      </c>
      <c r="L105" s="32" t="s">
        <v>8</v>
      </c>
      <c r="M105" s="32" t="s">
        <v>7</v>
      </c>
      <c r="N105" s="32" t="s">
        <v>8</v>
      </c>
    </row>
    <row r="106" spans="1:14" ht="24.75" x14ac:dyDescent="0.25">
      <c r="A106" s="6" t="s">
        <v>29</v>
      </c>
      <c r="B106" s="7" t="s">
        <v>75</v>
      </c>
      <c r="C106" s="49"/>
      <c r="D106" s="50">
        <v>12</v>
      </c>
      <c r="E106" s="50">
        <v>4</v>
      </c>
      <c r="F106" s="45">
        <v>895</v>
      </c>
      <c r="G106" s="51">
        <v>895</v>
      </c>
      <c r="H106" s="45"/>
      <c r="I106" s="50"/>
      <c r="J106" s="45">
        <v>895</v>
      </c>
      <c r="K106" s="45">
        <v>448</v>
      </c>
      <c r="L106" s="45">
        <v>27</v>
      </c>
      <c r="M106" s="45">
        <v>269</v>
      </c>
      <c r="N106" s="45">
        <v>152</v>
      </c>
    </row>
    <row r="107" spans="1:14" ht="24.75" x14ac:dyDescent="0.25">
      <c r="A107" s="6" t="s">
        <v>30</v>
      </c>
      <c r="B107" s="7" t="s">
        <v>32</v>
      </c>
      <c r="C107" s="52"/>
      <c r="D107" s="53">
        <v>21</v>
      </c>
      <c r="E107" s="53">
        <v>4</v>
      </c>
      <c r="F107" s="43">
        <v>1485</v>
      </c>
      <c r="G107" s="54">
        <v>1485</v>
      </c>
      <c r="H107" s="43"/>
      <c r="I107" s="53"/>
      <c r="J107" s="43">
        <v>1485</v>
      </c>
      <c r="K107" s="43">
        <v>743</v>
      </c>
      <c r="L107" s="43">
        <v>45</v>
      </c>
      <c r="M107" s="43">
        <v>446</v>
      </c>
      <c r="N107" s="43">
        <v>252</v>
      </c>
    </row>
    <row r="108" spans="1:14" x14ac:dyDescent="0.25">
      <c r="A108" s="11" t="s">
        <v>31</v>
      </c>
      <c r="B108" s="7"/>
      <c r="C108" s="49"/>
      <c r="D108" s="50"/>
      <c r="E108" s="50"/>
      <c r="F108" s="45">
        <v>12000</v>
      </c>
      <c r="G108" s="51">
        <v>12000</v>
      </c>
      <c r="H108" s="45"/>
      <c r="I108" s="50"/>
      <c r="J108" s="45">
        <v>12000</v>
      </c>
      <c r="K108" s="45"/>
      <c r="L108" s="45">
        <v>12000</v>
      </c>
      <c r="M108" s="45"/>
      <c r="N108" s="45"/>
    </row>
    <row r="109" spans="1:14" ht="24.75" x14ac:dyDescent="0.25">
      <c r="A109" s="6" t="s">
        <v>29</v>
      </c>
      <c r="B109" s="7" t="s">
        <v>75</v>
      </c>
      <c r="C109" s="64"/>
      <c r="D109" s="50">
        <v>12</v>
      </c>
      <c r="E109" s="50">
        <v>4</v>
      </c>
      <c r="F109" s="45">
        <v>895</v>
      </c>
      <c r="G109" s="51">
        <v>895</v>
      </c>
      <c r="H109" s="45"/>
      <c r="I109" s="50"/>
      <c r="J109" s="45">
        <v>895</v>
      </c>
      <c r="K109" s="45">
        <v>448</v>
      </c>
      <c r="L109" s="45">
        <v>27</v>
      </c>
      <c r="M109" s="45">
        <v>269</v>
      </c>
      <c r="N109" s="45">
        <v>152</v>
      </c>
    </row>
    <row r="110" spans="1:14" ht="24.75" x14ac:dyDescent="0.25">
      <c r="A110" s="6" t="s">
        <v>30</v>
      </c>
      <c r="B110" s="7" t="s">
        <v>19</v>
      </c>
      <c r="C110" s="64"/>
      <c r="D110" s="50">
        <v>21</v>
      </c>
      <c r="E110" s="50">
        <v>4</v>
      </c>
      <c r="F110" s="45">
        <v>1485</v>
      </c>
      <c r="G110" s="51">
        <v>1485</v>
      </c>
      <c r="H110" s="45"/>
      <c r="I110" s="50"/>
      <c r="J110" s="45">
        <v>1485</v>
      </c>
      <c r="K110" s="45">
        <v>743</v>
      </c>
      <c r="L110" s="45">
        <v>45</v>
      </c>
      <c r="M110" s="45">
        <v>446</v>
      </c>
      <c r="N110" s="45">
        <v>252</v>
      </c>
    </row>
    <row r="111" spans="1:14" ht="24.75" x14ac:dyDescent="0.25">
      <c r="A111" s="11" t="s">
        <v>66</v>
      </c>
      <c r="B111" s="7" t="s">
        <v>75</v>
      </c>
      <c r="C111" s="64"/>
      <c r="D111" s="50">
        <v>12</v>
      </c>
      <c r="E111" s="50">
        <v>4</v>
      </c>
      <c r="F111" s="45">
        <v>895</v>
      </c>
      <c r="G111" s="51">
        <v>895</v>
      </c>
      <c r="H111" s="45"/>
      <c r="I111" s="50"/>
      <c r="J111" s="45">
        <v>895</v>
      </c>
      <c r="K111" s="45">
        <v>448</v>
      </c>
      <c r="L111" s="45">
        <v>27</v>
      </c>
      <c r="M111" s="45">
        <v>269</v>
      </c>
      <c r="N111" s="45">
        <v>152</v>
      </c>
    </row>
    <row r="112" spans="1:14" ht="24.75" x14ac:dyDescent="0.25">
      <c r="A112" s="11" t="s">
        <v>66</v>
      </c>
      <c r="B112" s="14" t="s">
        <v>19</v>
      </c>
      <c r="C112" s="64"/>
      <c r="D112" s="50">
        <v>12</v>
      </c>
      <c r="E112" s="50">
        <v>4</v>
      </c>
      <c r="F112" s="45">
        <v>895</v>
      </c>
      <c r="G112" s="51">
        <v>895</v>
      </c>
      <c r="H112" s="45"/>
      <c r="I112" s="50"/>
      <c r="J112" s="45">
        <v>895</v>
      </c>
      <c r="K112" s="45">
        <v>448</v>
      </c>
      <c r="L112" s="45">
        <v>27</v>
      </c>
      <c r="M112" s="45">
        <v>269</v>
      </c>
      <c r="N112" s="45">
        <v>152</v>
      </c>
    </row>
    <row r="113" spans="1:14" x14ac:dyDescent="0.25">
      <c r="A113" s="127" t="s">
        <v>65</v>
      </c>
      <c r="B113" s="7" t="s">
        <v>75</v>
      </c>
      <c r="C113" s="64"/>
      <c r="D113" s="50">
        <v>12</v>
      </c>
      <c r="E113" s="50">
        <v>4</v>
      </c>
      <c r="F113" s="45">
        <v>895</v>
      </c>
      <c r="G113" s="51">
        <v>895</v>
      </c>
      <c r="H113" s="45"/>
      <c r="I113" s="50"/>
      <c r="J113" s="45">
        <v>895</v>
      </c>
      <c r="K113" s="45">
        <v>448</v>
      </c>
      <c r="L113" s="45">
        <v>27</v>
      </c>
      <c r="M113" s="45">
        <v>269</v>
      </c>
      <c r="N113" s="45">
        <v>152</v>
      </c>
    </row>
    <row r="114" spans="1:14" x14ac:dyDescent="0.25">
      <c r="A114" s="128"/>
      <c r="B114" s="7" t="s">
        <v>19</v>
      </c>
      <c r="C114" s="64"/>
      <c r="D114" s="50">
        <v>12</v>
      </c>
      <c r="E114" s="50">
        <v>4</v>
      </c>
      <c r="F114" s="45">
        <v>895</v>
      </c>
      <c r="G114" s="51">
        <v>895</v>
      </c>
      <c r="H114" s="45"/>
      <c r="I114" s="50"/>
      <c r="J114" s="45">
        <v>895</v>
      </c>
      <c r="K114" s="45">
        <v>448</v>
      </c>
      <c r="L114" s="45">
        <v>27</v>
      </c>
      <c r="M114" s="45">
        <v>269</v>
      </c>
      <c r="N114" s="45">
        <v>152</v>
      </c>
    </row>
    <row r="115" spans="1:14" ht="30" x14ac:dyDescent="0.25">
      <c r="A115" s="13"/>
      <c r="B115" s="26" t="s">
        <v>15</v>
      </c>
      <c r="C115" s="70">
        <v>0</v>
      </c>
      <c r="D115" s="65">
        <f>SUM(D106:D114)</f>
        <v>114</v>
      </c>
      <c r="E115" s="65">
        <f>SUM(E106:E114)</f>
        <v>32</v>
      </c>
      <c r="F115" s="36">
        <f>SUM(F106:F114)</f>
        <v>20340</v>
      </c>
      <c r="G115" s="66">
        <f>SUM(G106:G114)</f>
        <v>20340</v>
      </c>
      <c r="H115" s="72">
        <v>0</v>
      </c>
      <c r="I115" s="72">
        <v>0</v>
      </c>
      <c r="J115" s="36">
        <f>SUM(J106:J114)</f>
        <v>20340</v>
      </c>
      <c r="K115" s="36">
        <f t="shared" ref="K115:N115" si="6">SUM(K106:K114)</f>
        <v>4174</v>
      </c>
      <c r="L115" s="36">
        <f t="shared" si="6"/>
        <v>12252</v>
      </c>
      <c r="M115" s="36">
        <f t="shared" si="6"/>
        <v>2506</v>
      </c>
      <c r="N115" s="36">
        <f t="shared" si="6"/>
        <v>1416</v>
      </c>
    </row>
    <row r="133" spans="1:14" ht="36" customHeight="1" x14ac:dyDescent="0.25">
      <c r="A133" s="102" t="s">
        <v>33</v>
      </c>
      <c r="B133" s="102"/>
      <c r="C133" s="102"/>
      <c r="D133" s="102"/>
      <c r="E133" s="102"/>
      <c r="F133" s="102"/>
      <c r="G133" s="119"/>
      <c r="H133" s="120"/>
      <c r="I133" s="21" t="s">
        <v>9</v>
      </c>
      <c r="J133" s="19"/>
      <c r="K133" s="114" t="s">
        <v>10</v>
      </c>
      <c r="L133" s="114"/>
      <c r="M133" s="115" t="s">
        <v>11</v>
      </c>
      <c r="N133" s="115"/>
    </row>
    <row r="134" spans="1:14" ht="67.5" x14ac:dyDescent="0.25">
      <c r="A134" s="32" t="s">
        <v>0</v>
      </c>
      <c r="B134" s="121" t="s">
        <v>1</v>
      </c>
      <c r="C134" s="122"/>
      <c r="D134" s="123"/>
      <c r="E134" s="33" t="s">
        <v>17</v>
      </c>
      <c r="F134" s="33" t="s">
        <v>72</v>
      </c>
      <c r="G134" s="34" t="s">
        <v>2</v>
      </c>
      <c r="H134" s="33" t="s">
        <v>3</v>
      </c>
      <c r="I134" s="30" t="s">
        <v>4</v>
      </c>
      <c r="J134" s="32" t="s">
        <v>3</v>
      </c>
      <c r="K134" s="32" t="s">
        <v>7</v>
      </c>
      <c r="L134" s="32" t="s">
        <v>8</v>
      </c>
      <c r="M134" s="32" t="s">
        <v>7</v>
      </c>
      <c r="N134" s="32" t="s">
        <v>8</v>
      </c>
    </row>
    <row r="135" spans="1:14" ht="38.25" customHeight="1" x14ac:dyDescent="0.25">
      <c r="A135" s="37" t="s">
        <v>48</v>
      </c>
      <c r="B135" s="124" t="s">
        <v>35</v>
      </c>
      <c r="C135" s="125"/>
      <c r="D135" s="126"/>
      <c r="E135" s="75">
        <v>18</v>
      </c>
      <c r="F135" s="76">
        <v>12</v>
      </c>
      <c r="G135" s="76">
        <v>6</v>
      </c>
      <c r="H135" s="77">
        <v>8150</v>
      </c>
      <c r="I135" s="78">
        <v>8150</v>
      </c>
      <c r="J135" s="77">
        <v>8150</v>
      </c>
      <c r="K135" s="77">
        <v>4320</v>
      </c>
      <c r="L135" s="77">
        <v>326</v>
      </c>
      <c r="M135" s="77">
        <v>2282</v>
      </c>
      <c r="N135" s="77">
        <v>1223</v>
      </c>
    </row>
    <row r="136" spans="1:14" ht="40.5" customHeight="1" x14ac:dyDescent="0.25">
      <c r="A136" s="37" t="s">
        <v>49</v>
      </c>
      <c r="B136" s="124" t="s">
        <v>77</v>
      </c>
      <c r="C136" s="125"/>
      <c r="D136" s="126"/>
      <c r="E136" s="79">
        <v>24</v>
      </c>
      <c r="F136" s="80">
        <v>8</v>
      </c>
      <c r="G136" s="80">
        <v>6</v>
      </c>
      <c r="H136" s="81">
        <v>9800</v>
      </c>
      <c r="I136" s="82">
        <v>9800</v>
      </c>
      <c r="J136" s="81">
        <v>9800</v>
      </c>
      <c r="K136" s="81">
        <v>5194</v>
      </c>
      <c r="L136" s="81">
        <v>392</v>
      </c>
      <c r="M136" s="81">
        <v>2744</v>
      </c>
      <c r="N136" s="81">
        <v>1470</v>
      </c>
    </row>
    <row r="137" spans="1:14" ht="28.5" customHeight="1" x14ac:dyDescent="0.25">
      <c r="A137" s="37" t="s">
        <v>50</v>
      </c>
      <c r="B137" s="124" t="s">
        <v>77</v>
      </c>
      <c r="C137" s="125"/>
      <c r="D137" s="126"/>
      <c r="E137" s="75">
        <v>24</v>
      </c>
      <c r="F137" s="76">
        <v>8</v>
      </c>
      <c r="G137" s="76">
        <v>6</v>
      </c>
      <c r="H137" s="77">
        <v>9800</v>
      </c>
      <c r="I137" s="78">
        <v>9800</v>
      </c>
      <c r="J137" s="77">
        <v>9800</v>
      </c>
      <c r="K137" s="77">
        <v>5194</v>
      </c>
      <c r="L137" s="77">
        <v>392</v>
      </c>
      <c r="M137" s="81">
        <v>2744</v>
      </c>
      <c r="N137" s="81">
        <v>1470</v>
      </c>
    </row>
    <row r="138" spans="1:14" ht="24.75" x14ac:dyDescent="0.25">
      <c r="A138" s="6" t="s">
        <v>34</v>
      </c>
      <c r="B138" s="129"/>
      <c r="C138" s="130"/>
      <c r="D138" s="131"/>
      <c r="E138" s="83"/>
      <c r="F138" s="76"/>
      <c r="G138" s="76"/>
      <c r="H138" s="77">
        <v>900</v>
      </c>
      <c r="I138" s="78">
        <v>900</v>
      </c>
      <c r="J138" s="77">
        <v>900</v>
      </c>
      <c r="K138" s="77">
        <v>900</v>
      </c>
      <c r="L138" s="77"/>
      <c r="M138" s="77"/>
      <c r="N138" s="77"/>
    </row>
    <row r="139" spans="1:14" ht="42" customHeight="1" x14ac:dyDescent="0.25">
      <c r="A139" s="47" t="s">
        <v>68</v>
      </c>
      <c r="B139" s="116" t="s">
        <v>77</v>
      </c>
      <c r="C139" s="117"/>
      <c r="D139" s="118"/>
      <c r="E139" s="84">
        <v>6</v>
      </c>
      <c r="F139" s="85">
        <v>18</v>
      </c>
      <c r="G139" s="85">
        <v>8</v>
      </c>
      <c r="H139" s="86">
        <v>9800</v>
      </c>
      <c r="I139" s="87">
        <v>9800</v>
      </c>
      <c r="J139" s="86">
        <v>9800</v>
      </c>
      <c r="K139" s="86">
        <v>5194</v>
      </c>
      <c r="L139" s="86">
        <v>392</v>
      </c>
      <c r="M139" s="86">
        <v>2744</v>
      </c>
      <c r="N139" s="86">
        <v>1470</v>
      </c>
    </row>
    <row r="140" spans="1:14" x14ac:dyDescent="0.25">
      <c r="A140" s="6" t="s">
        <v>71</v>
      </c>
      <c r="B140" s="129"/>
      <c r="C140" s="130"/>
      <c r="D140" s="131"/>
      <c r="E140" s="83"/>
      <c r="F140" s="76"/>
      <c r="G140" s="76"/>
      <c r="H140" s="77">
        <v>450</v>
      </c>
      <c r="I140" s="78">
        <v>450</v>
      </c>
      <c r="J140" s="77">
        <v>450</v>
      </c>
      <c r="K140" s="77">
        <v>450</v>
      </c>
      <c r="L140" s="77"/>
      <c r="M140" s="77"/>
      <c r="N140" s="77"/>
    </row>
    <row r="141" spans="1:14" ht="45.75" customHeight="1" x14ac:dyDescent="0.25">
      <c r="A141" s="38" t="s">
        <v>60</v>
      </c>
      <c r="B141" s="124" t="s">
        <v>76</v>
      </c>
      <c r="C141" s="125"/>
      <c r="D141" s="126"/>
      <c r="E141" s="83">
        <v>6</v>
      </c>
      <c r="F141" s="76">
        <v>18</v>
      </c>
      <c r="G141" s="76">
        <v>8</v>
      </c>
      <c r="H141" s="77">
        <v>4400</v>
      </c>
      <c r="I141" s="78">
        <v>4400</v>
      </c>
      <c r="J141" s="77">
        <v>4400</v>
      </c>
      <c r="K141" s="77">
        <v>2332</v>
      </c>
      <c r="L141" s="77">
        <v>176</v>
      </c>
      <c r="M141" s="77">
        <v>1232</v>
      </c>
      <c r="N141" s="77">
        <v>660</v>
      </c>
    </row>
    <row r="142" spans="1:14" ht="35.25" customHeight="1" x14ac:dyDescent="0.25">
      <c r="A142" s="11" t="s">
        <v>52</v>
      </c>
      <c r="B142" s="124" t="s">
        <v>76</v>
      </c>
      <c r="C142" s="125"/>
      <c r="D142" s="126"/>
      <c r="E142" s="83">
        <v>6</v>
      </c>
      <c r="F142" s="76">
        <v>18</v>
      </c>
      <c r="G142" s="76">
        <v>8</v>
      </c>
      <c r="H142" s="77">
        <v>4400</v>
      </c>
      <c r="I142" s="78">
        <v>4400</v>
      </c>
      <c r="J142" s="77">
        <v>4400</v>
      </c>
      <c r="K142" s="77">
        <v>2332</v>
      </c>
      <c r="L142" s="77">
        <v>176</v>
      </c>
      <c r="M142" s="77">
        <v>1232</v>
      </c>
      <c r="N142" s="77">
        <v>660</v>
      </c>
    </row>
    <row r="143" spans="1:14" ht="34.5" customHeight="1" x14ac:dyDescent="0.25">
      <c r="A143" s="11" t="s">
        <v>53</v>
      </c>
      <c r="B143" s="124" t="s">
        <v>76</v>
      </c>
      <c r="C143" s="125"/>
      <c r="D143" s="126"/>
      <c r="E143" s="83">
        <v>6</v>
      </c>
      <c r="F143" s="76">
        <v>18</v>
      </c>
      <c r="G143" s="76">
        <v>8</v>
      </c>
      <c r="H143" s="77">
        <v>4400</v>
      </c>
      <c r="I143" s="78">
        <v>4400</v>
      </c>
      <c r="J143" s="77">
        <v>4400</v>
      </c>
      <c r="K143" s="77">
        <v>2332</v>
      </c>
      <c r="L143" s="77">
        <v>176</v>
      </c>
      <c r="M143" s="77">
        <v>1232</v>
      </c>
      <c r="N143" s="77">
        <v>660</v>
      </c>
    </row>
    <row r="144" spans="1:14" ht="43.5" customHeight="1" x14ac:dyDescent="0.25">
      <c r="A144" s="38" t="s">
        <v>51</v>
      </c>
      <c r="B144" s="124" t="s">
        <v>36</v>
      </c>
      <c r="C144" s="125"/>
      <c r="D144" s="126"/>
      <c r="E144" s="83">
        <v>6</v>
      </c>
      <c r="F144" s="76">
        <v>18</v>
      </c>
      <c r="G144" s="76">
        <v>8</v>
      </c>
      <c r="H144" s="77">
        <v>4400</v>
      </c>
      <c r="I144" s="78">
        <v>4400</v>
      </c>
      <c r="J144" s="77">
        <v>4400</v>
      </c>
      <c r="K144" s="77">
        <v>2332</v>
      </c>
      <c r="L144" s="77">
        <v>176</v>
      </c>
      <c r="M144" s="77">
        <v>1232</v>
      </c>
      <c r="N144" s="77">
        <v>660</v>
      </c>
    </row>
    <row r="145" spans="1:17" ht="45" customHeight="1" x14ac:dyDescent="0.25">
      <c r="A145" s="38" t="s">
        <v>52</v>
      </c>
      <c r="B145" s="124" t="s">
        <v>36</v>
      </c>
      <c r="C145" s="125"/>
      <c r="D145" s="126"/>
      <c r="E145" s="83">
        <v>6</v>
      </c>
      <c r="F145" s="76">
        <v>18</v>
      </c>
      <c r="G145" s="76">
        <v>8</v>
      </c>
      <c r="H145" s="77">
        <v>4400</v>
      </c>
      <c r="I145" s="78">
        <v>4400</v>
      </c>
      <c r="J145" s="77">
        <v>4400</v>
      </c>
      <c r="K145" s="77">
        <v>2332</v>
      </c>
      <c r="L145" s="77">
        <v>176</v>
      </c>
      <c r="M145" s="77">
        <v>1232</v>
      </c>
      <c r="N145" s="77">
        <v>660</v>
      </c>
      <c r="P145" s="20"/>
    </row>
    <row r="146" spans="1:17" ht="35.25" customHeight="1" x14ac:dyDescent="0.25">
      <c r="A146" s="37" t="s">
        <v>53</v>
      </c>
      <c r="B146" s="124" t="s">
        <v>36</v>
      </c>
      <c r="C146" s="125"/>
      <c r="D146" s="126"/>
      <c r="E146" s="83">
        <v>6</v>
      </c>
      <c r="F146" s="76">
        <v>18</v>
      </c>
      <c r="G146" s="76">
        <v>8</v>
      </c>
      <c r="H146" s="77">
        <v>4400</v>
      </c>
      <c r="I146" s="78">
        <v>4400</v>
      </c>
      <c r="J146" s="77">
        <v>4400</v>
      </c>
      <c r="K146" s="77">
        <v>2332</v>
      </c>
      <c r="L146" s="77">
        <v>176</v>
      </c>
      <c r="M146" s="77">
        <v>1232</v>
      </c>
      <c r="N146" s="77">
        <v>660</v>
      </c>
      <c r="Q146" s="15"/>
    </row>
    <row r="147" spans="1:17" x14ac:dyDescent="0.25">
      <c r="A147" s="13"/>
      <c r="B147" s="132" t="s">
        <v>15</v>
      </c>
      <c r="C147" s="133"/>
      <c r="D147" s="134"/>
      <c r="E147" s="88">
        <f>SUM(E135:E146)</f>
        <v>108</v>
      </c>
      <c r="F147" s="88">
        <f t="shared" ref="F147:H147" si="7">SUM(F135:F146)</f>
        <v>154</v>
      </c>
      <c r="G147" s="88">
        <f t="shared" si="7"/>
        <v>74</v>
      </c>
      <c r="H147" s="89">
        <f t="shared" si="7"/>
        <v>65300</v>
      </c>
      <c r="I147" s="90">
        <f>SUM(I135:I146)</f>
        <v>65300</v>
      </c>
      <c r="J147" s="89">
        <f>SUM(J135:J146)</f>
        <v>65300</v>
      </c>
      <c r="K147" s="89">
        <f>SUM(K135:K146)</f>
        <v>35244</v>
      </c>
      <c r="L147" s="89">
        <f t="shared" ref="L147:N147" si="8">SUM(L135:L146)</f>
        <v>2558</v>
      </c>
      <c r="M147" s="89">
        <f t="shared" si="8"/>
        <v>17906</v>
      </c>
      <c r="N147" s="89">
        <f t="shared" si="8"/>
        <v>9593</v>
      </c>
    </row>
    <row r="149" spans="1:17" ht="36.75" customHeight="1" x14ac:dyDescent="0.25">
      <c r="A149" s="102" t="s">
        <v>37</v>
      </c>
      <c r="B149" s="102"/>
      <c r="C149" s="102"/>
      <c r="D149" s="102"/>
      <c r="E149" s="102"/>
      <c r="F149" s="102"/>
      <c r="G149" s="18" t="s">
        <v>9</v>
      </c>
      <c r="H149" s="18"/>
      <c r="I149" s="18"/>
      <c r="J149" s="17"/>
      <c r="K149" s="114" t="s">
        <v>10</v>
      </c>
      <c r="L149" s="114"/>
      <c r="M149" s="115" t="s">
        <v>11</v>
      </c>
      <c r="N149" s="115"/>
    </row>
    <row r="150" spans="1:17" ht="67.5" x14ac:dyDescent="0.25">
      <c r="A150" s="32" t="s">
        <v>0</v>
      </c>
      <c r="B150" s="32" t="s">
        <v>1</v>
      </c>
      <c r="C150" s="33" t="s">
        <v>17</v>
      </c>
      <c r="D150" s="33" t="s">
        <v>72</v>
      </c>
      <c r="E150" s="34" t="s">
        <v>2</v>
      </c>
      <c r="F150" s="34" t="s">
        <v>3</v>
      </c>
      <c r="G150" s="30" t="s">
        <v>4</v>
      </c>
      <c r="H150" s="32" t="s">
        <v>5</v>
      </c>
      <c r="I150" s="35" t="s">
        <v>6</v>
      </c>
      <c r="J150" s="32" t="s">
        <v>3</v>
      </c>
      <c r="K150" s="32" t="s">
        <v>7</v>
      </c>
      <c r="L150" s="32" t="s">
        <v>8</v>
      </c>
      <c r="M150" s="32" t="s">
        <v>7</v>
      </c>
      <c r="N150" s="32" t="s">
        <v>8</v>
      </c>
    </row>
    <row r="151" spans="1:17" ht="84.75" x14ac:dyDescent="0.25">
      <c r="A151" s="6" t="s">
        <v>73</v>
      </c>
      <c r="B151" s="7"/>
      <c r="C151" s="49"/>
      <c r="D151" s="50"/>
      <c r="E151" s="50"/>
      <c r="F151" s="45"/>
      <c r="G151" s="78">
        <v>19100</v>
      </c>
      <c r="H151" s="77">
        <v>4400</v>
      </c>
      <c r="I151" s="76"/>
      <c r="J151" s="77">
        <f>SUM(G151:I151)</f>
        <v>23500</v>
      </c>
      <c r="K151" s="77">
        <v>2900</v>
      </c>
      <c r="L151" s="77">
        <v>17800</v>
      </c>
      <c r="M151" s="77">
        <v>2100</v>
      </c>
      <c r="N151" s="77">
        <v>700</v>
      </c>
    </row>
    <row r="152" spans="1:17" ht="30" x14ac:dyDescent="0.25">
      <c r="A152" s="13"/>
      <c r="B152" s="26" t="s">
        <v>15</v>
      </c>
      <c r="C152" s="70">
        <v>0</v>
      </c>
      <c r="D152" s="65">
        <f>SUM(D151:D151)</f>
        <v>0</v>
      </c>
      <c r="E152" s="65">
        <f>SUM(E151:E151)</f>
        <v>0</v>
      </c>
      <c r="F152" s="65">
        <f>SUM(F151:F151)</f>
        <v>0</v>
      </c>
      <c r="G152" s="66">
        <f>SUM(G151:G151)</f>
        <v>19100</v>
      </c>
      <c r="H152" s="36">
        <f>SUM(H151)</f>
        <v>4400</v>
      </c>
      <c r="I152" s="72">
        <v>0</v>
      </c>
      <c r="J152" s="36">
        <f>SUM(J151:J151)</f>
        <v>23500</v>
      </c>
      <c r="K152" s="36">
        <f>SUM(K151:K151)</f>
        <v>2900</v>
      </c>
      <c r="L152" s="36">
        <f>SUM(L151:L151)</f>
        <v>17800</v>
      </c>
      <c r="M152" s="36">
        <f>SUM(M151:M151)</f>
        <v>2100</v>
      </c>
      <c r="N152" s="36">
        <f>SUM(N151:N151)</f>
        <v>700</v>
      </c>
    </row>
  </sheetData>
  <mergeCells count="53">
    <mergeCell ref="A149:F149"/>
    <mergeCell ref="K149:L149"/>
    <mergeCell ref="M149:N149"/>
    <mergeCell ref="B137:D137"/>
    <mergeCell ref="B138:D138"/>
    <mergeCell ref="B140:D140"/>
    <mergeCell ref="B141:D141"/>
    <mergeCell ref="B142:D142"/>
    <mergeCell ref="B143:D143"/>
    <mergeCell ref="B144:D144"/>
    <mergeCell ref="B145:D145"/>
    <mergeCell ref="B146:D146"/>
    <mergeCell ref="B147:D147"/>
    <mergeCell ref="A104:F104"/>
    <mergeCell ref="K104:L104"/>
    <mergeCell ref="M104:N104"/>
    <mergeCell ref="B139:D139"/>
    <mergeCell ref="A133:F133"/>
    <mergeCell ref="G133:H133"/>
    <mergeCell ref="K133:L133"/>
    <mergeCell ref="M133:N133"/>
    <mergeCell ref="B134:D134"/>
    <mergeCell ref="B135:D135"/>
    <mergeCell ref="B136:D136"/>
    <mergeCell ref="A113:A114"/>
    <mergeCell ref="A73:F73"/>
    <mergeCell ref="G73:H73"/>
    <mergeCell ref="I73:J73"/>
    <mergeCell ref="K73:L73"/>
    <mergeCell ref="A89:A90"/>
    <mergeCell ref="A75:A76"/>
    <mergeCell ref="A77:A78"/>
    <mergeCell ref="A79:A80"/>
    <mergeCell ref="A81:A82"/>
    <mergeCell ref="A83:A84"/>
    <mergeCell ref="A85:A86"/>
    <mergeCell ref="A87:A88"/>
    <mergeCell ref="A47:F47"/>
    <mergeCell ref="G47:I47"/>
    <mergeCell ref="K47:L47"/>
    <mergeCell ref="M47:N47"/>
    <mergeCell ref="C62:D62"/>
    <mergeCell ref="G62:I62"/>
    <mergeCell ref="K62:L62"/>
    <mergeCell ref="M62:N62"/>
    <mergeCell ref="A2:F2"/>
    <mergeCell ref="G2:I2"/>
    <mergeCell ref="K2:L2"/>
    <mergeCell ref="M2:N2"/>
    <mergeCell ref="A29:F29"/>
    <mergeCell ref="G29:I29"/>
    <mergeCell ref="K29:L29"/>
    <mergeCell ref="M29:N29"/>
  </mergeCells>
  <pageMargins left="0" right="0" top="0" bottom="0" header="0" footer="0"/>
  <pageSetup paperSize="9" orientation="landscape" r:id="rId1"/>
  <headerFooter>
    <oddFooter>&amp;R&amp;P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OTTAVY Francoise</dc:creator>
  <cp:lastModifiedBy>PIAZZA Vanina</cp:lastModifiedBy>
  <cp:lastPrinted>2018-11-28T10:56:29Z</cp:lastPrinted>
  <dcterms:created xsi:type="dcterms:W3CDTF">2018-11-21T13:50:30Z</dcterms:created>
  <dcterms:modified xsi:type="dcterms:W3CDTF">2018-12-13T16:06:02Z</dcterms:modified>
</cp:coreProperties>
</file>